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311"/>
  <workbookPr/>
  <mc:AlternateContent xmlns:mc="http://schemas.openxmlformats.org/markup-compatibility/2006">
    <mc:Choice Requires="x15">
      <x15ac:absPath xmlns:x15ac="http://schemas.microsoft.com/office/spreadsheetml/2010/11/ac" url="/Users/robertb/Desktop/FXR_Wiring_Data_laptop /Cosworth Data/"/>
    </mc:Choice>
  </mc:AlternateContent>
  <bookViews>
    <workbookView xWindow="120" yWindow="460" windowWidth="32760" windowHeight="28140" tabRatio="933"/>
  </bookViews>
  <sheets>
    <sheet name="Temperature (Complex Curve)" sheetId="20" r:id="rId1"/>
    <sheet name="Pressure (Linear)" sheetId="18" r:id="rId2"/>
  </sheets>
  <definedNames>
    <definedName name="_xlnm.Print_Area" localSheetId="1">'Pressure (Linear)'!$A$1:$AJ$63</definedName>
    <definedName name="_xlnm.Print_Area" localSheetId="0">'Temperature (Complex Curve)'!$A$1:$AK$90</definedName>
    <definedName name="solver_adj" localSheetId="0" hidden="1">'Temperature (Complex Curve)'!#REF!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'Temperature (Complex Curve)'!#REF!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42.3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83" i="20" l="1"/>
  <c r="S84" i="20"/>
  <c r="R83" i="20"/>
  <c r="R84" i="20"/>
  <c r="Q83" i="20"/>
  <c r="Q84" i="20"/>
  <c r="P83" i="20"/>
  <c r="P84" i="20"/>
  <c r="O83" i="20"/>
  <c r="O84" i="20"/>
  <c r="N83" i="20"/>
  <c r="N84" i="20"/>
  <c r="M83" i="20"/>
  <c r="M84" i="20"/>
  <c r="L83" i="20"/>
  <c r="L84" i="20"/>
  <c r="K83" i="20"/>
  <c r="K84" i="20"/>
  <c r="J83" i="20"/>
  <c r="J84" i="20"/>
  <c r="I83" i="20"/>
  <c r="I84" i="20"/>
  <c r="H83" i="20"/>
  <c r="H84" i="20"/>
  <c r="G83" i="20"/>
  <c r="G84" i="20"/>
  <c r="F83" i="20"/>
  <c r="F84" i="20"/>
  <c r="E83" i="20"/>
  <c r="E84" i="20"/>
  <c r="D83" i="20"/>
  <c r="D84" i="20"/>
  <c r="C83" i="20"/>
  <c r="C84" i="20"/>
  <c r="AC72" i="20"/>
  <c r="AC71" i="20"/>
  <c r="K27" i="20"/>
  <c r="AA71" i="20"/>
  <c r="AB71" i="20"/>
  <c r="AD71" i="20"/>
  <c r="AC70" i="20"/>
  <c r="AC69" i="20"/>
  <c r="AC68" i="20"/>
  <c r="K24" i="20"/>
  <c r="AA68" i="20"/>
  <c r="AB68" i="20"/>
  <c r="AD68" i="20"/>
  <c r="AC67" i="20"/>
  <c r="K23" i="20"/>
  <c r="AA67" i="20"/>
  <c r="AB67" i="20"/>
  <c r="AD67" i="20"/>
  <c r="AC66" i="20"/>
  <c r="K22" i="20"/>
  <c r="AA66" i="20"/>
  <c r="AB66" i="20"/>
  <c r="AD66" i="20"/>
  <c r="AC65" i="20"/>
  <c r="K21" i="20"/>
  <c r="AA65" i="20"/>
  <c r="AB65" i="20"/>
  <c r="AD65" i="20"/>
  <c r="AC64" i="20"/>
  <c r="AC63" i="20"/>
  <c r="K19" i="20"/>
  <c r="AA63" i="20"/>
  <c r="AB63" i="20"/>
  <c r="AC62" i="20"/>
  <c r="AC61" i="20"/>
  <c r="AC60" i="20"/>
  <c r="K16" i="20"/>
  <c r="AA60" i="20"/>
  <c r="AB60" i="20"/>
  <c r="AD60" i="20"/>
  <c r="K28" i="20"/>
  <c r="AA72" i="20"/>
  <c r="AB72" i="20"/>
  <c r="K26" i="20"/>
  <c r="AA70" i="20"/>
  <c r="AB70" i="20"/>
  <c r="K25" i="20"/>
  <c r="AA69" i="20"/>
  <c r="AB69" i="20"/>
  <c r="K20" i="20"/>
  <c r="AA64" i="20"/>
  <c r="AB64" i="20"/>
  <c r="K18" i="20"/>
  <c r="AA62" i="20"/>
  <c r="AB62" i="20"/>
  <c r="AD62" i="20"/>
  <c r="K17" i="20"/>
  <c r="AA61" i="20"/>
  <c r="AB61" i="20"/>
  <c r="AD61" i="20"/>
  <c r="C15" i="18"/>
  <c r="C14" i="18"/>
  <c r="C24" i="18"/>
  <c r="C25" i="18"/>
  <c r="D24" i="18"/>
  <c r="D25" i="18"/>
  <c r="E24" i="18"/>
  <c r="E25" i="18"/>
  <c r="F24" i="18"/>
  <c r="F25" i="18"/>
  <c r="AD64" i="20"/>
  <c r="AD70" i="20"/>
  <c r="AD72" i="20"/>
  <c r="AD69" i="20"/>
  <c r="AG24" i="18"/>
  <c r="AG25" i="18"/>
  <c r="E20" i="18"/>
  <c r="I20" i="18"/>
  <c r="M20" i="18"/>
  <c r="Q20" i="18"/>
  <c r="H24" i="18"/>
  <c r="H25" i="18"/>
  <c r="L24" i="18"/>
  <c r="L25" i="18"/>
  <c r="P24" i="18"/>
  <c r="P25" i="18"/>
  <c r="T24" i="18"/>
  <c r="T25" i="18"/>
  <c r="X24" i="18"/>
  <c r="X25" i="18"/>
  <c r="AB24" i="18"/>
  <c r="AB25" i="18"/>
  <c r="AF24" i="18"/>
  <c r="AF25" i="18"/>
  <c r="D20" i="18"/>
  <c r="H20" i="18"/>
  <c r="L20" i="18"/>
  <c r="P20" i="18"/>
  <c r="G24" i="18"/>
  <c r="G25" i="18"/>
  <c r="K24" i="18"/>
  <c r="K25" i="18"/>
  <c r="O24" i="18"/>
  <c r="O25" i="18"/>
  <c r="S24" i="18"/>
  <c r="S25" i="18"/>
  <c r="W24" i="18"/>
  <c r="W25" i="18"/>
  <c r="AA24" i="18"/>
  <c r="AA25" i="18"/>
  <c r="AE24" i="18"/>
  <c r="AE25" i="18"/>
  <c r="AI24" i="18"/>
  <c r="AI25" i="18"/>
  <c r="C20" i="18"/>
  <c r="G20" i="18"/>
  <c r="K20" i="18"/>
  <c r="O20" i="18"/>
  <c r="S20" i="18"/>
  <c r="J24" i="18"/>
  <c r="J25" i="18"/>
  <c r="N24" i="18"/>
  <c r="N25" i="18"/>
  <c r="R24" i="18"/>
  <c r="R25" i="18"/>
  <c r="V24" i="18"/>
  <c r="V25" i="18"/>
  <c r="Z24" i="18"/>
  <c r="Z25" i="18"/>
  <c r="AD24" i="18"/>
  <c r="AD25" i="18"/>
  <c r="AH24" i="18"/>
  <c r="AH25" i="18"/>
  <c r="F20" i="18"/>
  <c r="J20" i="18"/>
  <c r="N20" i="18"/>
  <c r="R20" i="18"/>
  <c r="I24" i="18"/>
  <c r="I25" i="18"/>
  <c r="M24" i="18"/>
  <c r="M25" i="18"/>
  <c r="Q24" i="18"/>
  <c r="Q25" i="18"/>
  <c r="U24" i="18"/>
  <c r="U25" i="18"/>
  <c r="Y24" i="18"/>
  <c r="Y25" i="18"/>
  <c r="AC24" i="18"/>
  <c r="AC25" i="18"/>
</calcChain>
</file>

<file path=xl/sharedStrings.xml><?xml version="1.0" encoding="utf-8"?>
<sst xmlns="http://schemas.openxmlformats.org/spreadsheetml/2006/main" count="54" uniqueCount="49">
  <si>
    <t>Voltage</t>
  </si>
  <si>
    <t>Slope bar/volt</t>
  </si>
  <si>
    <t>Volts</t>
  </si>
  <si>
    <t>Offset</t>
  </si>
  <si>
    <t>bar/Volt</t>
  </si>
  <si>
    <t>Linear Curve Values</t>
  </si>
  <si>
    <t>Follow the 3 steps below to populate your linear sensor curve:</t>
  </si>
  <si>
    <t>V</t>
  </si>
  <si>
    <t xml:space="preserve">This method assumes a linear relationship between the measured voltage and corresponding pressure. </t>
  </si>
  <si>
    <t>Engineering Units</t>
  </si>
  <si>
    <t>`</t>
  </si>
  <si>
    <t>Ohms</t>
  </si>
  <si>
    <r>
      <t>Step 1:</t>
    </r>
    <r>
      <rPr>
        <sz val="12"/>
        <color theme="4" tint="-0.249977111117893"/>
        <rFont val="Arial"/>
        <family val="2"/>
      </rPr>
      <t xml:space="preserve"> Enter two engineering values from the manufactures datasheet</t>
    </r>
  </si>
  <si>
    <r>
      <t>Step 2:</t>
    </r>
    <r>
      <rPr>
        <sz val="12"/>
        <color theme="4" tint="-0.249977111117893"/>
        <rFont val="Arial"/>
        <family val="2"/>
      </rPr>
      <t xml:space="preserve"> Enter two corresponding voltages from the manufactures datasheet</t>
    </r>
  </si>
  <si>
    <r>
      <t xml:space="preserve">Step 3: </t>
    </r>
    <r>
      <rPr>
        <sz val="12"/>
        <color theme="4" tint="-0.249977111117893"/>
        <rFont val="Arial"/>
        <family val="2"/>
      </rPr>
      <t>Copy and paste the above table into the dataset.  Note for some sensor setup maps it might not be possible to input negative values and/or the  maximum value can be too high.  In this case adjust the value so that it plateau's at zero or the maximum value.  If you expect to measure values above the maximum permissible value then your sensor can't be used for this application.  Try checking some of the other sensor setup maps to see if they can be used otherwise you will need to consider another sensor or adding some discrete components to attenuate the output.  If in doubt contact the Pectel support team.</t>
    </r>
  </si>
  <si>
    <t>SQ6 Voltage Breakpoints (V)</t>
  </si>
  <si>
    <t>MQ12 Voltage Breakpoints (V)</t>
  </si>
  <si>
    <t>m bar</t>
  </si>
  <si>
    <t xml:space="preserve">This method assumes a nonlinear relationship between the measured voltage and corresponding temperature. </t>
  </si>
  <si>
    <t>Follow the 5 steps below to populate your sensor curve:</t>
  </si>
  <si>
    <r>
      <rPr>
        <b/>
        <sz val="12"/>
        <color theme="4" tint="-0.249977111117893"/>
        <rFont val="Arial"/>
        <family val="2"/>
      </rPr>
      <t>Step 1:</t>
    </r>
    <r>
      <rPr>
        <sz val="12"/>
        <color theme="4" tint="-0.249977111117893"/>
        <rFont val="Arial"/>
        <family val="2"/>
      </rPr>
      <t xml:space="preserve"> Typically sensor manufactures specify resistance values to describe their components.   The table below can be used to calculate the corresponding voltage measurements based on a standard setup using a pull up resistor.  Edit the fields marked blue to determine the corresponding voltage measurements.</t>
    </r>
  </si>
  <si>
    <t>Convert Resistance to Volts</t>
  </si>
  <si>
    <t>Temp</t>
  </si>
  <si>
    <t>R Nominal</t>
  </si>
  <si>
    <t>Rpull up</t>
  </si>
  <si>
    <t>Vnom</t>
  </si>
  <si>
    <t>Us</t>
  </si>
  <si>
    <t>degC</t>
  </si>
  <si>
    <r>
      <t xml:space="preserve">V </t>
    </r>
    <r>
      <rPr>
        <b/>
        <vertAlign val="subscript"/>
        <sz val="14"/>
        <color theme="1"/>
        <rFont val="Calibri"/>
        <family val="2"/>
        <scheme val="minor"/>
      </rPr>
      <t>REF</t>
    </r>
  </si>
  <si>
    <r>
      <t xml:space="preserve">V </t>
    </r>
    <r>
      <rPr>
        <b/>
        <vertAlign val="subscript"/>
        <sz val="14"/>
        <color theme="1"/>
        <rFont val="Calibri"/>
        <family val="2"/>
        <scheme val="minor"/>
      </rPr>
      <t>AINX</t>
    </r>
  </si>
  <si>
    <r>
      <rPr>
        <b/>
        <sz val="12"/>
        <color theme="4" tint="-0.249977111117893"/>
        <rFont val="Arial"/>
        <family val="2"/>
      </rPr>
      <t>Step 3:</t>
    </r>
    <r>
      <rPr>
        <sz val="12"/>
        <color theme="4" tint="-0.249977111117893"/>
        <rFont val="Arial"/>
        <family val="2"/>
      </rPr>
      <t xml:space="preserve"> Copy and paste the polynomial values into the cells below.  Be sure to select all of the values to 10 decimal places.  For curves which have a lower order polynomial ensure that zero is entered into the unused cell.</t>
    </r>
  </si>
  <si>
    <r>
      <t>X</t>
    </r>
    <r>
      <rPr>
        <b/>
        <vertAlign val="superscript"/>
        <sz val="16"/>
        <rFont val="Calibri"/>
        <family val="2"/>
        <scheme val="minor"/>
      </rPr>
      <t xml:space="preserve">6 </t>
    </r>
    <r>
      <rPr>
        <b/>
        <sz val="16"/>
        <rFont val="Calibri"/>
        <family val="2"/>
        <scheme val="minor"/>
      </rPr>
      <t>term =</t>
    </r>
  </si>
  <si>
    <r>
      <t>X</t>
    </r>
    <r>
      <rPr>
        <b/>
        <vertAlign val="superscript"/>
        <sz val="16"/>
        <rFont val="Calibri"/>
        <family val="2"/>
        <scheme val="minor"/>
      </rPr>
      <t xml:space="preserve">3 </t>
    </r>
    <r>
      <rPr>
        <b/>
        <sz val="16"/>
        <rFont val="Calibri"/>
        <family val="2"/>
        <scheme val="minor"/>
      </rPr>
      <t>term =</t>
    </r>
  </si>
  <si>
    <r>
      <t>X</t>
    </r>
    <r>
      <rPr>
        <b/>
        <vertAlign val="superscript"/>
        <sz val="16"/>
        <rFont val="Calibri"/>
        <family val="2"/>
        <scheme val="minor"/>
      </rPr>
      <t xml:space="preserve">5 </t>
    </r>
    <r>
      <rPr>
        <b/>
        <sz val="16"/>
        <rFont val="Calibri"/>
        <family val="2"/>
        <scheme val="minor"/>
      </rPr>
      <t>term =</t>
    </r>
  </si>
  <si>
    <r>
      <t>X</t>
    </r>
    <r>
      <rPr>
        <b/>
        <vertAlign val="superscript"/>
        <sz val="16"/>
        <rFont val="Calibri"/>
        <family val="2"/>
        <scheme val="minor"/>
      </rPr>
      <t xml:space="preserve">2 </t>
    </r>
    <r>
      <rPr>
        <b/>
        <sz val="16"/>
        <rFont val="Calibri"/>
        <family val="2"/>
        <scheme val="minor"/>
      </rPr>
      <t>term =</t>
    </r>
  </si>
  <si>
    <r>
      <t>X</t>
    </r>
    <r>
      <rPr>
        <b/>
        <vertAlign val="superscript"/>
        <sz val="16"/>
        <rFont val="Calibri"/>
        <family val="2"/>
        <scheme val="minor"/>
      </rPr>
      <t xml:space="preserve">4 </t>
    </r>
    <r>
      <rPr>
        <b/>
        <sz val="16"/>
        <rFont val="Calibri"/>
        <family val="2"/>
        <scheme val="minor"/>
      </rPr>
      <t>term =</t>
    </r>
  </si>
  <si>
    <r>
      <t>X</t>
    </r>
    <r>
      <rPr>
        <b/>
        <vertAlign val="superscript"/>
        <sz val="16"/>
        <rFont val="Calibri"/>
        <family val="2"/>
        <scheme val="minor"/>
      </rPr>
      <t xml:space="preserve"> </t>
    </r>
    <r>
      <rPr>
        <b/>
        <sz val="16"/>
        <rFont val="Calibri"/>
        <family val="2"/>
        <scheme val="minor"/>
      </rPr>
      <t>term =</t>
    </r>
  </si>
  <si>
    <t>Value =</t>
  </si>
  <si>
    <r>
      <t>Step 4:</t>
    </r>
    <r>
      <rPr>
        <sz val="12"/>
        <color theme="4" tint="-0.249977111117893"/>
        <rFont val="Arial"/>
        <family val="2"/>
      </rPr>
      <t xml:space="preserve"> Use the table below to determine the accuracy of the trend line used at the engineering values specified by the manufacture.  If the percentage error appears high then double check to ensure you have copied the polynomial values into the cells correctly and that you have chose the best fit curve.  If these are correct and you are not happy with the accuracy then contact Pectel support to see what can be done to improve the situation.</t>
    </r>
  </si>
  <si>
    <t>Interpolation Results</t>
  </si>
  <si>
    <t>T calc</t>
  </si>
  <si>
    <t>T data</t>
  </si>
  <si>
    <t>error</t>
  </si>
  <si>
    <t>C</t>
  </si>
  <si>
    <t>%</t>
  </si>
  <si>
    <t>-</t>
  </si>
  <si>
    <t>Pectel Temperature Sensor Curve</t>
  </si>
  <si>
    <r>
      <rPr>
        <b/>
        <sz val="12"/>
        <color theme="4" tint="-0.249977111117893"/>
        <rFont val="Arial"/>
        <family val="2"/>
      </rPr>
      <t xml:space="preserve">Step 5: </t>
    </r>
    <r>
      <rPr>
        <sz val="12"/>
        <color theme="4" tint="-0.249977111117893"/>
        <rFont val="Arial"/>
        <family val="2"/>
      </rPr>
      <t>Copy and paste the above table into the dataset.  Note for some sensor setup maps it might not be possible to input negative values and/or the  maximum value can be too high.  In that case adjust the value so that it plateau's at zero or the maximum value.  If you expect to measure values above the maximum permissible value then your sensor can't be used for this application.  Try checking some of the other sensor setup maps to see if they can be used otherwise you will need to consider another sensor or adding some discrete components to attenuate the output.  If in doubt contact the Pectel support team.</t>
    </r>
  </si>
  <si>
    <r>
      <rPr>
        <b/>
        <sz val="12"/>
        <color theme="4" tint="-0.249977111117893"/>
        <rFont val="Arial"/>
        <family val="2"/>
      </rPr>
      <t>Step 2:</t>
    </r>
    <r>
      <rPr>
        <sz val="12"/>
        <color theme="4" tint="-0.249977111117893"/>
        <rFont val="Arial"/>
        <family val="2"/>
      </rPr>
      <t xml:space="preserve"> Right click on the poly series trend line in the table below select Format Trend line.  The trend line should be set to polynomial but the order will have to be adjusted to get the best match.  Use the R</t>
    </r>
    <r>
      <rPr>
        <vertAlign val="superscript"/>
        <sz val="12"/>
        <color theme="4" tint="-0.249977111117893"/>
        <rFont val="Arial"/>
        <family val="2"/>
      </rPr>
      <t>2</t>
    </r>
    <r>
      <rPr>
        <sz val="12"/>
        <color theme="4" tint="-0.249977111117893"/>
        <rFont val="Arial"/>
        <family val="2"/>
      </rPr>
      <t xml:space="preserve"> term to determine which curve fits best; values which are nearest to 1 give the best match.   the R</t>
    </r>
    <r>
      <rPr>
        <vertAlign val="superscript"/>
        <sz val="12"/>
        <color theme="4" tint="-0.249977111117893"/>
        <rFont val="Arial"/>
        <family val="2"/>
      </rPr>
      <t>2</t>
    </r>
    <r>
      <rPr>
        <sz val="12"/>
        <color theme="4" tint="-0.249977111117893"/>
        <rFont val="Arial"/>
        <family val="2"/>
      </rPr>
      <t xml:space="preserve"> term can be found in the polynomial equation at the top of the table.  This will change when the order of the polynomial is adjusted.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</si>
</sst>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theme="4" tint="-0.249977111117893"/>
      <name val="Arial"/>
      <family val="2"/>
    </font>
    <font>
      <sz val="10"/>
      <color theme="4" tint="-0.249977111117893"/>
      <name val="Arial"/>
      <family val="2"/>
    </font>
    <font>
      <sz val="18"/>
      <color theme="4" tint="-0.249977111117893"/>
      <name val="Arial"/>
      <family val="2"/>
    </font>
    <font>
      <b/>
      <sz val="18"/>
      <color theme="4" tint="-0.249977111117893"/>
      <name val="Arial"/>
      <family val="2"/>
    </font>
    <font>
      <b/>
      <sz val="11"/>
      <color theme="4" tint="-0.249977111117893"/>
      <name val="Calibri"/>
      <family val="2"/>
      <scheme val="minor"/>
    </font>
    <font>
      <b/>
      <sz val="12"/>
      <color theme="4" tint="-0.249977111117893"/>
      <name val="Arial"/>
      <family val="2"/>
    </font>
    <font>
      <sz val="12"/>
      <color theme="4" tint="-0.249977111117893"/>
      <name val="Arial"/>
      <family val="2"/>
    </font>
    <font>
      <b/>
      <sz val="10"/>
      <name val="Arial"/>
      <family val="2"/>
    </font>
    <font>
      <sz val="11"/>
      <color indexed="8"/>
      <name val="Calibri"/>
      <family val="2"/>
    </font>
    <font>
      <sz val="11"/>
      <color rgb="FFFF0000"/>
      <name val="Calibri"/>
      <family val="2"/>
      <scheme val="minor"/>
    </font>
    <font>
      <b/>
      <sz val="11"/>
      <color theme="1"/>
      <name val="Calibri"/>
      <family val="2"/>
      <scheme val="minor"/>
    </font>
    <font>
      <b/>
      <sz val="36"/>
      <color theme="4" tint="-0.249977111117893"/>
      <name val="Arial"/>
      <family val="2"/>
    </font>
    <font>
      <b/>
      <sz val="16"/>
      <color theme="0"/>
      <name val="Calibri"/>
      <family val="2"/>
      <scheme val="minor"/>
    </font>
    <font>
      <b/>
      <sz val="12"/>
      <color theme="1"/>
      <name val="Calibri"/>
      <family val="2"/>
      <scheme val="minor"/>
    </font>
    <font>
      <sz val="12"/>
      <color theme="1"/>
      <name val="Calibri"/>
      <family val="2"/>
      <scheme val="minor"/>
    </font>
    <font>
      <vertAlign val="superscript"/>
      <sz val="12"/>
      <color theme="4" tint="-0.249977111117893"/>
      <name val="Arial"/>
      <family val="2"/>
    </font>
    <font>
      <i/>
      <sz val="10"/>
      <color theme="1"/>
      <name val="Calibri"/>
      <family val="2"/>
      <scheme val="minor"/>
    </font>
    <font>
      <i/>
      <sz val="12"/>
      <color theme="1"/>
      <name val="Calibri"/>
      <family val="2"/>
      <scheme val="minor"/>
    </font>
    <font>
      <b/>
      <sz val="14"/>
      <color theme="1"/>
      <name val="Calibri"/>
      <family val="2"/>
      <scheme val="minor"/>
    </font>
    <font>
      <b/>
      <vertAlign val="subscript"/>
      <sz val="14"/>
      <color theme="1"/>
      <name val="Calibri"/>
      <family val="2"/>
      <scheme val="minor"/>
    </font>
    <font>
      <b/>
      <sz val="16"/>
      <name val="Calibri"/>
      <family val="2"/>
      <scheme val="minor"/>
    </font>
    <font>
      <b/>
      <vertAlign val="superscript"/>
      <sz val="16"/>
      <name val="Calibri"/>
      <family val="2"/>
      <scheme val="minor"/>
    </font>
    <font>
      <b/>
      <sz val="14"/>
      <color theme="4" tint="-0.249977111117893"/>
      <name val="Calibri"/>
      <family val="2"/>
      <scheme val="minor"/>
    </font>
    <font>
      <sz val="16"/>
      <color rgb="FF000000"/>
      <name val="Arial"/>
      <family val="2"/>
    </font>
    <font>
      <sz val="16"/>
      <color theme="0"/>
      <name val="Calibri"/>
      <family val="2"/>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4"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n">
        <color auto="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s>
  <cellStyleXfs count="9">
    <xf numFmtId="0" fontId="0" fillId="0" borderId="0"/>
    <xf numFmtId="0" fontId="3" fillId="0" borderId="0"/>
    <xf numFmtId="9" fontId="3" fillId="0" borderId="0" applyFont="0" applyFill="0" applyBorder="0" applyAlignment="0" applyProtection="0"/>
    <xf numFmtId="0" fontId="3" fillId="0" borderId="0"/>
    <xf numFmtId="0" fontId="4" fillId="0" borderId="0"/>
    <xf numFmtId="0" fontId="2" fillId="0" borderId="0"/>
    <xf numFmtId="0" fontId="4" fillId="0" borderId="0"/>
    <xf numFmtId="0" fontId="1" fillId="0" borderId="0"/>
    <xf numFmtId="9" fontId="1" fillId="0" borderId="0" applyFont="0" applyFill="0" applyBorder="0" applyAlignment="0" applyProtection="0"/>
  </cellStyleXfs>
  <cellXfs count="114">
    <xf numFmtId="0" fontId="0" fillId="0" borderId="0" xfId="0"/>
    <xf numFmtId="164" fontId="0" fillId="0" borderId="1" xfId="0" applyNumberFormat="1" applyBorder="1" applyAlignment="1">
      <alignment horizontal="center"/>
    </xf>
    <xf numFmtId="2" fontId="0" fillId="0" borderId="1" xfId="0" applyNumberFormat="1" applyBorder="1" applyAlignment="1">
      <alignment horizontal="center"/>
    </xf>
    <xf numFmtId="0" fontId="5" fillId="0" borderId="0" xfId="0" applyFont="1" applyBorder="1" applyAlignment="1"/>
    <xf numFmtId="0" fontId="0" fillId="0" borderId="0" xfId="0" applyBorder="1"/>
    <xf numFmtId="0" fontId="6" fillId="0" borderId="0" xfId="0" applyFont="1" applyBorder="1"/>
    <xf numFmtId="0" fontId="0" fillId="0" borderId="0"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4" fillId="0" borderId="0" xfId="0" applyFont="1" applyBorder="1"/>
    <xf numFmtId="0" fontId="8" fillId="0" borderId="0" xfId="0" applyFont="1" applyBorder="1" applyAlignment="1"/>
    <xf numFmtId="2" fontId="0" fillId="0" borderId="0" xfId="0" applyNumberFormat="1" applyBorder="1" applyAlignment="1">
      <alignment horizontal="center"/>
    </xf>
    <xf numFmtId="0" fontId="5" fillId="3" borderId="1" xfId="0" applyFont="1" applyFill="1" applyBorder="1" applyAlignment="1">
      <alignment horizontal="center"/>
    </xf>
    <xf numFmtId="0" fontId="10"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12" fillId="3" borderId="1" xfId="0" applyFont="1" applyFill="1" applyBorder="1"/>
    <xf numFmtId="0" fontId="12" fillId="0" borderId="1" xfId="0" applyFont="1" applyFill="1" applyBorder="1"/>
    <xf numFmtId="0" fontId="12" fillId="0" borderId="0" xfId="0" applyFont="1" applyFill="1" applyBorder="1"/>
    <xf numFmtId="0" fontId="13" fillId="0" borderId="1" xfId="0" applyFont="1" applyBorder="1" applyAlignment="1">
      <alignment horizontal="center"/>
    </xf>
    <xf numFmtId="0" fontId="0" fillId="0" borderId="3" xfId="0" applyBorder="1"/>
    <xf numFmtId="0" fontId="0" fillId="2" borderId="3" xfId="0" applyFill="1" applyBorder="1" applyAlignment="1">
      <alignment horizontal="center"/>
    </xf>
    <xf numFmtId="0" fontId="0" fillId="0" borderId="12" xfId="0" applyBorder="1"/>
    <xf numFmtId="0" fontId="0" fillId="2" borderId="12" xfId="0" applyFill="1" applyBorder="1" applyAlignment="1">
      <alignment horizontal="center"/>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0" fillId="0" borderId="0" xfId="0" applyFill="1" applyBorder="1" applyAlignment="1">
      <alignment horizontal="center"/>
    </xf>
    <xf numFmtId="2" fontId="5" fillId="3" borderId="1" xfId="0" applyNumberFormat="1" applyFont="1" applyFill="1" applyBorder="1" applyAlignment="1">
      <alignment horizontal="center"/>
    </xf>
    <xf numFmtId="0" fontId="10" fillId="0" borderId="0" xfId="0" applyFont="1" applyBorder="1" applyAlignment="1">
      <alignment horizontal="left" vertical="top" wrapText="1"/>
    </xf>
    <xf numFmtId="0" fontId="0" fillId="0" borderId="1" xfId="0" applyBorder="1"/>
    <xf numFmtId="2" fontId="0" fillId="0" borderId="1" xfId="0" applyNumberFormat="1" applyBorder="1"/>
    <xf numFmtId="0" fontId="1" fillId="0" borderId="4" xfId="7" applyBorder="1" applyAlignment="1">
      <alignment horizontal="center" vertical="center"/>
    </xf>
    <xf numFmtId="0" fontId="1" fillId="0" borderId="5" xfId="7" applyBorder="1" applyAlignment="1">
      <alignment horizontal="center" vertical="center"/>
    </xf>
    <xf numFmtId="0" fontId="1" fillId="0" borderId="5" xfId="7" applyBorder="1"/>
    <xf numFmtId="0" fontId="1" fillId="0" borderId="6" xfId="7" applyBorder="1" applyAlignment="1">
      <alignment horizontal="center" vertical="center"/>
    </xf>
    <xf numFmtId="0" fontId="1" fillId="0" borderId="0" xfId="7" applyBorder="1" applyAlignment="1">
      <alignment horizontal="center" vertical="center"/>
    </xf>
    <xf numFmtId="0" fontId="1" fillId="0" borderId="0" xfId="7" applyAlignment="1">
      <alignment horizontal="center" vertical="center"/>
    </xf>
    <xf numFmtId="0" fontId="1" fillId="0" borderId="7" xfId="7" applyBorder="1" applyAlignment="1">
      <alignment horizontal="center" vertical="center"/>
    </xf>
    <xf numFmtId="0" fontId="1" fillId="0" borderId="0" xfId="7" applyBorder="1"/>
    <xf numFmtId="0" fontId="1" fillId="0" borderId="8" xfId="7" applyBorder="1" applyAlignment="1">
      <alignment horizontal="center" vertical="center"/>
    </xf>
    <xf numFmtId="0" fontId="1" fillId="0" borderId="0" xfId="7"/>
    <xf numFmtId="0" fontId="7" fillId="0" borderId="0" xfId="0" applyFont="1" applyBorder="1"/>
    <xf numFmtId="0" fontId="11" fillId="0" borderId="0" xfId="0" applyFont="1" applyBorder="1" applyAlignment="1"/>
    <xf numFmtId="2" fontId="1" fillId="0" borderId="0" xfId="7" applyNumberFormat="1" applyBorder="1" applyAlignment="1">
      <alignment horizontal="center" vertical="center"/>
    </xf>
    <xf numFmtId="2" fontId="1" fillId="0" borderId="0" xfId="7" applyNumberFormat="1" applyFont="1" applyBorder="1" applyAlignment="1">
      <alignment horizontal="center" vertical="center"/>
    </xf>
    <xf numFmtId="0" fontId="18" fillId="0" borderId="16" xfId="7" applyFont="1" applyBorder="1" applyAlignment="1">
      <alignment horizontal="center" vertical="center"/>
    </xf>
    <xf numFmtId="0" fontId="19" fillId="0" borderId="0" xfId="7" applyFont="1" applyBorder="1" applyAlignment="1">
      <alignment horizontal="center" vertical="center"/>
    </xf>
    <xf numFmtId="0" fontId="18" fillId="0" borderId="17" xfId="7" applyFont="1" applyBorder="1" applyAlignment="1">
      <alignment horizontal="center" vertical="center"/>
    </xf>
    <xf numFmtId="0" fontId="21" fillId="0" borderId="0" xfId="7" applyFont="1" applyBorder="1" applyAlignment="1">
      <alignment horizontal="center" vertical="center"/>
    </xf>
    <xf numFmtId="0" fontId="21" fillId="0" borderId="7" xfId="7" applyFont="1" applyBorder="1" applyAlignment="1">
      <alignment horizontal="center" vertical="center"/>
    </xf>
    <xf numFmtId="0" fontId="21" fillId="0" borderId="0" xfId="7" applyFont="1" applyAlignment="1">
      <alignment horizontal="center" vertical="center"/>
    </xf>
    <xf numFmtId="0" fontId="22" fillId="0" borderId="16" xfId="7" applyFont="1" applyBorder="1" applyAlignment="1">
      <alignment horizontal="center" vertical="center"/>
    </xf>
    <xf numFmtId="0" fontId="22" fillId="0" borderId="0" xfId="7" applyFont="1" applyBorder="1" applyAlignment="1">
      <alignment horizontal="center" vertical="center"/>
    </xf>
    <xf numFmtId="0" fontId="23" fillId="0" borderId="0" xfId="7" applyFont="1" applyBorder="1" applyAlignment="1">
      <alignment horizontal="center" vertical="center"/>
    </xf>
    <xf numFmtId="0" fontId="23" fillId="0" borderId="17" xfId="7" applyFont="1" applyBorder="1" applyAlignment="1">
      <alignment horizontal="center" vertical="center"/>
    </xf>
    <xf numFmtId="0" fontId="21" fillId="0" borderId="8" xfId="7" applyFont="1" applyBorder="1" applyAlignment="1">
      <alignment horizontal="center" vertical="center"/>
    </xf>
    <xf numFmtId="2" fontId="9" fillId="0" borderId="16" xfId="7" applyNumberFormat="1" applyFont="1" applyBorder="1" applyAlignment="1">
      <alignment horizontal="center" vertical="center"/>
    </xf>
    <xf numFmtId="0" fontId="9" fillId="0" borderId="0" xfId="7" applyFont="1" applyBorder="1" applyAlignment="1">
      <alignment horizontal="center" vertical="center"/>
    </xf>
    <xf numFmtId="164" fontId="1" fillId="0" borderId="17" xfId="7" applyNumberFormat="1" applyBorder="1" applyAlignment="1">
      <alignment horizontal="center" vertical="center"/>
    </xf>
    <xf numFmtId="0" fontId="14" fillId="0" borderId="0" xfId="7" quotePrefix="1" applyFont="1" applyBorder="1" applyAlignment="1">
      <alignment horizontal="left" vertical="center"/>
    </xf>
    <xf numFmtId="0" fontId="11" fillId="0" borderId="0" xfId="0" applyFont="1" applyBorder="1" applyAlignment="1">
      <alignment vertical="top" wrapText="1"/>
    </xf>
    <xf numFmtId="166" fontId="1" fillId="0" borderId="0" xfId="7" applyNumberFormat="1" applyBorder="1" applyAlignment="1">
      <alignment horizontal="center" vertical="center"/>
    </xf>
    <xf numFmtId="2" fontId="9" fillId="0" borderId="18" xfId="7" applyNumberFormat="1" applyFont="1" applyBorder="1" applyAlignment="1">
      <alignment horizontal="center" vertical="center"/>
    </xf>
    <xf numFmtId="0" fontId="9" fillId="0" borderId="19" xfId="7" applyFont="1" applyBorder="1" applyAlignment="1">
      <alignment horizontal="center" vertical="center"/>
    </xf>
    <xf numFmtId="0" fontId="1" fillId="0" borderId="19" xfId="7" applyBorder="1" applyAlignment="1">
      <alignment horizontal="center" vertical="center"/>
    </xf>
    <xf numFmtId="164" fontId="1" fillId="0" borderId="20" xfId="7" applyNumberFormat="1" applyBorder="1" applyAlignment="1">
      <alignment horizontal="center" vertical="center"/>
    </xf>
    <xf numFmtId="165" fontId="15" fillId="0" borderId="0" xfId="7" applyNumberFormat="1" applyFont="1" applyBorder="1" applyAlignment="1">
      <alignment horizontal="center" vertical="center"/>
    </xf>
    <xf numFmtId="0" fontId="11" fillId="0" borderId="0" xfId="0" applyFont="1" applyBorder="1" applyAlignment="1">
      <alignment horizontal="left" vertical="top" wrapText="1"/>
    </xf>
    <xf numFmtId="0" fontId="25" fillId="0" borderId="0" xfId="7" applyFont="1" applyBorder="1" applyAlignment="1">
      <alignment horizontal="center" vertical="center"/>
    </xf>
    <xf numFmtId="0" fontId="28" fillId="0" borderId="0" xfId="0" applyFont="1" applyBorder="1" applyAlignment="1">
      <alignment horizontal="center" readingOrder="1"/>
    </xf>
    <xf numFmtId="0" fontId="25" fillId="0" borderId="0" xfId="7" applyFont="1" applyBorder="1" applyAlignment="1">
      <alignment horizontal="left" vertical="center"/>
    </xf>
    <xf numFmtId="164" fontId="1" fillId="0" borderId="0" xfId="7" applyNumberFormat="1" applyFont="1" applyBorder="1" applyAlignment="1">
      <alignment horizontal="center" vertical="center"/>
    </xf>
    <xf numFmtId="9" fontId="0" fillId="0" borderId="7" xfId="8" applyFont="1" applyBorder="1" applyAlignment="1">
      <alignment horizontal="center" vertical="center"/>
    </xf>
    <xf numFmtId="0" fontId="10" fillId="0" borderId="0" xfId="0" applyFont="1" applyBorder="1" applyAlignment="1">
      <alignment vertical="top" wrapText="1"/>
    </xf>
    <xf numFmtId="0" fontId="15" fillId="0" borderId="24" xfId="7" applyFont="1" applyFill="1" applyBorder="1" applyAlignment="1">
      <alignment horizontal="center" vertical="center"/>
    </xf>
    <xf numFmtId="0" fontId="15" fillId="0" borderId="0" xfId="7" applyFont="1" applyFill="1" applyBorder="1" applyAlignment="1">
      <alignment horizontal="center" vertical="center"/>
    </xf>
    <xf numFmtId="0" fontId="15" fillId="0" borderId="25" xfId="7" applyFont="1" applyFill="1" applyBorder="1" applyAlignment="1">
      <alignment horizontal="center" vertical="center"/>
    </xf>
    <xf numFmtId="2" fontId="1" fillId="0" borderId="24" xfId="7" applyNumberFormat="1" applyBorder="1" applyAlignment="1">
      <alignment horizontal="center"/>
    </xf>
    <xf numFmtId="1" fontId="1" fillId="0" borderId="0" xfId="7" applyNumberFormat="1" applyBorder="1" applyAlignment="1">
      <alignment horizontal="center" vertical="center"/>
    </xf>
    <xf numFmtId="10" fontId="0" fillId="0" borderId="25" xfId="8" applyNumberFormat="1" applyFont="1" applyBorder="1" applyAlignment="1">
      <alignment horizontal="center" vertical="center"/>
    </xf>
    <xf numFmtId="10" fontId="4" fillId="0" borderId="25" xfId="8" applyNumberFormat="1" applyFont="1" applyBorder="1" applyAlignment="1">
      <alignment horizontal="center" vertical="center"/>
    </xf>
    <xf numFmtId="0" fontId="1" fillId="0" borderId="0" xfId="7" applyBorder="1" applyAlignment="1">
      <alignment horizontal="left" vertical="center"/>
    </xf>
    <xf numFmtId="2" fontId="1" fillId="0" borderId="26" xfId="7" applyNumberFormat="1" applyBorder="1" applyAlignment="1">
      <alignment horizontal="center"/>
    </xf>
    <xf numFmtId="2" fontId="1" fillId="0" borderId="27" xfId="7" applyNumberFormat="1" applyBorder="1" applyAlignment="1">
      <alignment horizontal="center" vertical="center"/>
    </xf>
    <xf numFmtId="1" fontId="1" fillId="0" borderId="27" xfId="7" applyNumberFormat="1" applyBorder="1" applyAlignment="1">
      <alignment horizontal="center" vertical="center"/>
    </xf>
    <xf numFmtId="10" fontId="0" fillId="0" borderId="28" xfId="8" applyNumberFormat="1" applyFont="1" applyBorder="1" applyAlignment="1">
      <alignment horizontal="center" vertical="center"/>
    </xf>
    <xf numFmtId="0" fontId="1" fillId="0" borderId="9" xfId="7" applyBorder="1" applyAlignment="1">
      <alignment horizontal="center" vertical="center"/>
    </xf>
    <xf numFmtId="0" fontId="1" fillId="0" borderId="10" xfId="7" applyBorder="1" applyAlignment="1">
      <alignment horizontal="center" vertical="center"/>
    </xf>
    <xf numFmtId="0" fontId="1" fillId="0" borderId="11" xfId="7" applyBorder="1" applyAlignment="1">
      <alignment horizontal="center" vertical="center"/>
    </xf>
    <xf numFmtId="0" fontId="1" fillId="0" borderId="0" xfId="7" applyFont="1" applyBorder="1" applyAlignment="1">
      <alignment horizontal="left" vertical="center"/>
    </xf>
    <xf numFmtId="164" fontId="15" fillId="0" borderId="0" xfId="7" applyNumberFormat="1" applyFont="1" applyBorder="1" applyAlignment="1">
      <alignment horizontal="center" vertical="center"/>
    </xf>
    <xf numFmtId="165" fontId="1" fillId="0" borderId="0" xfId="7" applyNumberFormat="1" applyBorder="1" applyAlignment="1">
      <alignment horizontal="center" vertical="center"/>
    </xf>
    <xf numFmtId="0" fontId="1" fillId="0" borderId="2" xfId="7" applyBorder="1" applyAlignment="1">
      <alignment horizontal="center" vertical="center"/>
    </xf>
    <xf numFmtId="0" fontId="27" fillId="0" borderId="0" xfId="7" applyFont="1" applyBorder="1" applyAlignment="1">
      <alignment horizontal="left" vertical="center"/>
    </xf>
    <xf numFmtId="0" fontId="16" fillId="0" borderId="0" xfId="0" applyFont="1" applyBorder="1" applyAlignment="1">
      <alignment horizontal="left"/>
    </xf>
    <xf numFmtId="0" fontId="11" fillId="0" borderId="0" xfId="0" applyFont="1" applyBorder="1" applyAlignment="1">
      <alignment horizontal="left" vertical="top" wrapText="1"/>
    </xf>
    <xf numFmtId="0" fontId="17" fillId="4" borderId="13" xfId="7" applyFont="1" applyFill="1" applyBorder="1" applyAlignment="1">
      <alignment horizontal="center" vertical="center"/>
    </xf>
    <xf numFmtId="0" fontId="17" fillId="4" borderId="14" xfId="7" applyFont="1" applyFill="1" applyBorder="1" applyAlignment="1">
      <alignment horizontal="center" vertical="center"/>
    </xf>
    <xf numFmtId="0" fontId="17" fillId="4" borderId="15" xfId="7" applyFont="1" applyFill="1" applyBorder="1" applyAlignment="1">
      <alignment horizontal="center" vertical="center"/>
    </xf>
    <xf numFmtId="0" fontId="29" fillId="4" borderId="21" xfId="7" applyFont="1" applyFill="1" applyBorder="1" applyAlignment="1">
      <alignment horizontal="center" vertical="center"/>
    </xf>
    <xf numFmtId="0" fontId="29" fillId="4" borderId="22" xfId="7" applyFont="1" applyFill="1" applyBorder="1" applyAlignment="1">
      <alignment horizontal="center" vertical="center"/>
    </xf>
    <xf numFmtId="0" fontId="29" fillId="4" borderId="23" xfId="7" applyFont="1" applyFill="1" applyBorder="1" applyAlignment="1">
      <alignment horizontal="center" vertical="center"/>
    </xf>
    <xf numFmtId="0" fontId="11" fillId="0" borderId="0" xfId="7" applyNumberFormat="1" applyFont="1" applyBorder="1" applyAlignment="1">
      <alignment horizontal="left" vertical="top" wrapText="1"/>
    </xf>
    <xf numFmtId="0" fontId="10" fillId="0" borderId="0" xfId="0" applyFont="1" applyBorder="1" applyAlignment="1">
      <alignment horizontal="left" vertical="top" wrapText="1"/>
    </xf>
    <xf numFmtId="0" fontId="4" fillId="3" borderId="3" xfId="0" applyFont="1" applyFill="1" applyBorder="1" applyAlignment="1">
      <alignment horizontal="center"/>
    </xf>
  </cellXfs>
  <cellStyles count="9">
    <cellStyle name="Normal" xfId="0" builtinId="0"/>
    <cellStyle name="Normal 2" xfId="1"/>
    <cellStyle name="Normal 2 2" xfId="6"/>
    <cellStyle name="Normal 2 3" xfId="7"/>
    <cellStyle name="Normal 3" xfId="3"/>
    <cellStyle name="Normal 4" xfId="4"/>
    <cellStyle name="Normal 5" xfId="5"/>
    <cellStyle name="Percent 2" xfId="2"/>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735715808213"/>
          <c:y val="0.0415825592020917"/>
          <c:w val="0.805535077346102"/>
          <c:h val="0.916835058539032"/>
        </c:manualLayout>
      </c:layout>
      <c:scatterChart>
        <c:scatterStyle val="lineMarker"/>
        <c:varyColors val="0"/>
        <c:ser>
          <c:idx val="0"/>
          <c:order val="0"/>
          <c:spPr>
            <a:ln w="28575">
              <a:noFill/>
            </a:ln>
          </c:spPr>
          <c:trendline>
            <c:trendlineType val="poly"/>
            <c:order val="6"/>
            <c:dispRSqr val="1"/>
            <c:dispEq val="1"/>
            <c:trendlineLbl>
              <c:layout>
                <c:manualLayout>
                  <c:x val="0.183798137525281"/>
                  <c:y val="-0.757514376668721"/>
                </c:manualLayout>
              </c:layout>
              <c:numFmt formatCode="#,##0.000000000000000" sourceLinked="0"/>
              <c:txPr>
                <a:bodyPr/>
                <a:lstStyle/>
                <a:p>
                  <a:pPr>
                    <a:defRPr sz="1600"/>
                  </a:pPr>
                  <a:endParaRPr lang="en-US"/>
                </a:p>
              </c:txPr>
            </c:trendlineLbl>
          </c:trendline>
          <c:xVal>
            <c:numRef>
              <c:f>'Temperature (Complex Curve)'!$K$16:$K$28</c:f>
              <c:numCache>
                <c:formatCode>0.000</c:formatCode>
                <c:ptCount val="13"/>
                <c:pt idx="0">
                  <c:v>4.783315049779562</c:v>
                </c:pt>
                <c:pt idx="1">
                  <c:v>4.271270718232043</c:v>
                </c:pt>
                <c:pt idx="2">
                  <c:v>3.865830442849076</c:v>
                </c:pt>
                <c:pt idx="3">
                  <c:v>3.380125899280575</c:v>
                </c:pt>
                <c:pt idx="4">
                  <c:v>2.318181818181818</c:v>
                </c:pt>
                <c:pt idx="5">
                  <c:v>2.074490804824995</c:v>
                </c:pt>
                <c:pt idx="6">
                  <c:v>1.435329341317365</c:v>
                </c:pt>
                <c:pt idx="7">
                  <c:v>0.845272525027809</c:v>
                </c:pt>
                <c:pt idx="8">
                  <c:v>0.495726752934096</c:v>
                </c:pt>
                <c:pt idx="9">
                  <c:v>0.29774011299435</c:v>
                </c:pt>
                <c:pt idx="10">
                  <c:v>0.185126887247029</c:v>
                </c:pt>
                <c:pt idx="11">
                  <c:v>0.117909475740801</c:v>
                </c:pt>
                <c:pt idx="12">
                  <c:v>0.0950932286555446</c:v>
                </c:pt>
              </c:numCache>
            </c:numRef>
          </c:xVal>
          <c:yVal>
            <c:numRef>
              <c:f>'Temperature (Complex Curve)'!$C$16:$C$28</c:f>
              <c:numCache>
                <c:formatCode>0.00</c:formatCode>
                <c:ptCount val="13"/>
                <c:pt idx="0">
                  <c:v>-40.0</c:v>
                </c:pt>
                <c:pt idx="1">
                  <c:v>-20.0</c:v>
                </c:pt>
                <c:pt idx="2">
                  <c:v>-10.0</c:v>
                </c:pt>
                <c:pt idx="3">
                  <c:v>0.0</c:v>
                </c:pt>
                <c:pt idx="4">
                  <c:v>20.0</c:v>
                </c:pt>
                <c:pt idx="5">
                  <c:v>25.0</c:v>
                </c:pt>
                <c:pt idx="6">
                  <c:v>40.0</c:v>
                </c:pt>
                <c:pt idx="7">
                  <c:v>60.0</c:v>
                </c:pt>
                <c:pt idx="8">
                  <c:v>80.0</c:v>
                </c:pt>
                <c:pt idx="9">
                  <c:v>100.0</c:v>
                </c:pt>
                <c:pt idx="10">
                  <c:v>120.0</c:v>
                </c:pt>
                <c:pt idx="11">
                  <c:v>140.0</c:v>
                </c:pt>
                <c:pt idx="12">
                  <c:v>150.0</c:v>
                </c:pt>
              </c:numCache>
            </c:numRef>
          </c:yVal>
          <c:smooth val="0"/>
        </c:ser>
        <c:dLbls>
          <c:showLegendKey val="0"/>
          <c:showVal val="0"/>
          <c:showCatName val="0"/>
          <c:showSerName val="0"/>
          <c:showPercent val="0"/>
          <c:showBubbleSize val="0"/>
        </c:dLbls>
        <c:axId val="-2076840080"/>
        <c:axId val="-2076578848"/>
      </c:scatterChart>
      <c:valAx>
        <c:axId val="-2076840080"/>
        <c:scaling>
          <c:orientation val="minMax"/>
        </c:scaling>
        <c:delete val="0"/>
        <c:axPos val="b"/>
        <c:numFmt formatCode="0.000" sourceLinked="1"/>
        <c:majorTickMark val="out"/>
        <c:minorTickMark val="none"/>
        <c:tickLblPos val="nextTo"/>
        <c:crossAx val="-2076578848"/>
        <c:crosses val="autoZero"/>
        <c:crossBetween val="midCat"/>
      </c:valAx>
      <c:valAx>
        <c:axId val="-2076578848"/>
        <c:scaling>
          <c:orientation val="minMax"/>
        </c:scaling>
        <c:delete val="0"/>
        <c:axPos val="l"/>
        <c:majorGridlines/>
        <c:numFmt formatCode="0.00" sourceLinked="1"/>
        <c:majorTickMark val="out"/>
        <c:minorTickMark val="none"/>
        <c:tickLblPos val="nextTo"/>
        <c:crossAx val="-2076840080"/>
        <c:crosses val="autoZero"/>
        <c:crossBetween val="midCat"/>
      </c:valAx>
    </c:plotArea>
    <c:legend>
      <c:legendPos val="r"/>
      <c:layout>
        <c:manualLayout>
          <c:xMode val="edge"/>
          <c:yMode val="edge"/>
          <c:x val="0.153629824019539"/>
          <c:y val="0.854226463655109"/>
          <c:w val="0.246808756124133"/>
          <c:h val="0.0939112485486067"/>
        </c:manualLayout>
      </c:layout>
      <c:overlay val="0"/>
      <c:txPr>
        <a:bodyPr/>
        <a:lstStyle/>
        <a:p>
          <a:pPr>
            <a:defRPr sz="2000"/>
          </a:pPr>
          <a:endParaRPr lang="en-US"/>
        </a:p>
      </c:txPr>
    </c:legend>
    <c:plotVisOnly val="1"/>
    <c:dispBlanksAs val="gap"/>
    <c:showDLblsOverMax val="0"/>
  </c:chart>
  <c:printSettings>
    <c:headerFooter/>
    <c:pageMargins b="0.750000000000001" l="0.700000000000001" r="0.700000000000001" t="0.750000000000001"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0980057503123815"/>
          <c:y val="0.151284115027539"/>
          <c:w val="0.877920297747114"/>
          <c:h val="0.757993390702513"/>
        </c:manualLayout>
      </c:layout>
      <c:scatterChart>
        <c:scatterStyle val="lineMarker"/>
        <c:varyColors val="0"/>
        <c:ser>
          <c:idx val="0"/>
          <c:order val="0"/>
          <c:tx>
            <c:strRef>
              <c:f>'Pressure (Linear)'!$B$20</c:f>
              <c:strCache>
                <c:ptCount val="1"/>
                <c:pt idx="0">
                  <c:v>Linear Curve Values</c:v>
                </c:pt>
              </c:strCache>
            </c:strRef>
          </c:tx>
          <c:xVal>
            <c:numRef>
              <c:f>'Pressure (Linear)'!$C$19:$S$19</c:f>
              <c:numCache>
                <c:formatCode>0.000</c:formatCode>
                <c:ptCount val="17"/>
                <c:pt idx="0">
                  <c:v>0.0</c:v>
                </c:pt>
                <c:pt idx="1">
                  <c:v>0.313</c:v>
                </c:pt>
                <c:pt idx="2">
                  <c:v>0.625</c:v>
                </c:pt>
                <c:pt idx="3">
                  <c:v>0.938</c:v>
                </c:pt>
                <c:pt idx="4">
                  <c:v>1.25</c:v>
                </c:pt>
                <c:pt idx="5">
                  <c:v>1.563</c:v>
                </c:pt>
                <c:pt idx="6">
                  <c:v>1.875</c:v>
                </c:pt>
                <c:pt idx="7">
                  <c:v>2.188</c:v>
                </c:pt>
                <c:pt idx="8">
                  <c:v>2.5</c:v>
                </c:pt>
                <c:pt idx="9">
                  <c:v>2.813</c:v>
                </c:pt>
                <c:pt idx="10">
                  <c:v>3.125</c:v>
                </c:pt>
                <c:pt idx="11">
                  <c:v>3.438</c:v>
                </c:pt>
                <c:pt idx="12">
                  <c:v>3.75</c:v>
                </c:pt>
                <c:pt idx="13">
                  <c:v>4.063</c:v>
                </c:pt>
                <c:pt idx="14">
                  <c:v>4.375</c:v>
                </c:pt>
                <c:pt idx="15">
                  <c:v>4.688</c:v>
                </c:pt>
                <c:pt idx="16">
                  <c:v>5.0</c:v>
                </c:pt>
              </c:numCache>
            </c:numRef>
          </c:xVal>
          <c:yVal>
            <c:numRef>
              <c:f>'Pressure (Linear)'!$C$20:$S$20</c:f>
              <c:numCache>
                <c:formatCode>0.00</c:formatCode>
                <c:ptCount val="17"/>
                <c:pt idx="0">
                  <c:v>0.0</c:v>
                </c:pt>
                <c:pt idx="1">
                  <c:v>31.3</c:v>
                </c:pt>
                <c:pt idx="2">
                  <c:v>62.5</c:v>
                </c:pt>
                <c:pt idx="3">
                  <c:v>93.8</c:v>
                </c:pt>
                <c:pt idx="4">
                  <c:v>125.0</c:v>
                </c:pt>
                <c:pt idx="5">
                  <c:v>156.3</c:v>
                </c:pt>
                <c:pt idx="6">
                  <c:v>187.5</c:v>
                </c:pt>
                <c:pt idx="7">
                  <c:v>218.8</c:v>
                </c:pt>
                <c:pt idx="8">
                  <c:v>250.0</c:v>
                </c:pt>
                <c:pt idx="9">
                  <c:v>281.3</c:v>
                </c:pt>
                <c:pt idx="10">
                  <c:v>312.5</c:v>
                </c:pt>
                <c:pt idx="11">
                  <c:v>343.8</c:v>
                </c:pt>
                <c:pt idx="12">
                  <c:v>375.0</c:v>
                </c:pt>
                <c:pt idx="13">
                  <c:v>406.3</c:v>
                </c:pt>
                <c:pt idx="14">
                  <c:v>437.5</c:v>
                </c:pt>
                <c:pt idx="15">
                  <c:v>468.8</c:v>
                </c:pt>
                <c:pt idx="16">
                  <c:v>500.0</c:v>
                </c:pt>
              </c:numCache>
            </c:numRef>
          </c:yVal>
          <c:smooth val="0"/>
        </c:ser>
        <c:dLbls>
          <c:showLegendKey val="0"/>
          <c:showVal val="0"/>
          <c:showCatName val="0"/>
          <c:showSerName val="0"/>
          <c:showPercent val="0"/>
          <c:showBubbleSize val="0"/>
        </c:dLbls>
        <c:axId val="-2076717712"/>
        <c:axId val="-2076805632"/>
      </c:scatterChart>
      <c:valAx>
        <c:axId val="-2076717712"/>
        <c:scaling>
          <c:orientation val="minMax"/>
        </c:scaling>
        <c:delete val="0"/>
        <c:axPos val="b"/>
        <c:numFmt formatCode="0.000" sourceLinked="1"/>
        <c:majorTickMark val="out"/>
        <c:minorTickMark val="none"/>
        <c:tickLblPos val="nextTo"/>
        <c:crossAx val="-2076805632"/>
        <c:crosses val="autoZero"/>
        <c:crossBetween val="midCat"/>
      </c:valAx>
      <c:valAx>
        <c:axId val="-2076805632"/>
        <c:scaling>
          <c:orientation val="minMax"/>
        </c:scaling>
        <c:delete val="0"/>
        <c:axPos val="l"/>
        <c:majorGridlines/>
        <c:numFmt formatCode="0.00" sourceLinked="1"/>
        <c:majorTickMark val="out"/>
        <c:minorTickMark val="none"/>
        <c:tickLblPos val="nextTo"/>
        <c:crossAx val="-2076717712"/>
        <c:crosses val="autoZero"/>
        <c:crossBetween val="midCat"/>
      </c:valAx>
    </c:plotArea>
    <c:legend>
      <c:legendPos val="r"/>
      <c:layout>
        <c:manualLayout>
          <c:xMode val="edge"/>
          <c:yMode val="edge"/>
          <c:x val="0.810992793393383"/>
          <c:y val="0.690251093764242"/>
          <c:w val="0.12448998508056"/>
          <c:h val="0.0311490872276983"/>
        </c:manualLayout>
      </c:layout>
      <c:overlay val="0"/>
    </c:legend>
    <c:plotVisOnly val="1"/>
    <c:dispBlanksAs val="gap"/>
    <c:showDLblsOverMax val="0"/>
  </c:chart>
  <c:printSettings>
    <c:headerFooter/>
    <c:pageMargins b="0.750000000000003" l="0.700000000000001" r="0.700000000000001" t="0.750000000000003"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2.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86590</xdr:colOff>
      <xdr:row>40</xdr:row>
      <xdr:rowOff>68939</xdr:rowOff>
    </xdr:from>
    <xdr:to>
      <xdr:col>17</xdr:col>
      <xdr:colOff>796637</xdr:colOff>
      <xdr:row>77</xdr:row>
      <xdr:rowOff>155864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122</xdr:row>
      <xdr:rowOff>0</xdr:rowOff>
    </xdr:from>
    <xdr:to>
      <xdr:col>10</xdr:col>
      <xdr:colOff>457200</xdr:colOff>
      <xdr:row>123</xdr:row>
      <xdr:rowOff>0</xdr:rowOff>
    </xdr:to>
    <xdr:sp macro="" textlink="">
      <xdr:nvSpPr>
        <xdr:cNvPr id="3" name="Right Arrow 2"/>
        <xdr:cNvSpPr/>
      </xdr:nvSpPr>
      <xdr:spPr>
        <a:xfrm>
          <a:off x="7781925" y="26298525"/>
          <a:ext cx="45720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editAs="oneCell">
    <xdr:from>
      <xdr:col>23</xdr:col>
      <xdr:colOff>146163</xdr:colOff>
      <xdr:row>13</xdr:row>
      <xdr:rowOff>17822</xdr:rowOff>
    </xdr:from>
    <xdr:to>
      <xdr:col>31</xdr:col>
      <xdr:colOff>17309</xdr:colOff>
      <xdr:row>41</xdr:row>
      <xdr:rowOff>51961</xdr:rowOff>
    </xdr:to>
    <xdr:pic>
      <xdr:nvPicPr>
        <xdr:cNvPr id="4"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17976963" y="3904022"/>
          <a:ext cx="4652696" cy="6253964"/>
        </a:xfrm>
        <a:prstGeom prst="rect">
          <a:avLst/>
        </a:prstGeom>
        <a:noFill/>
      </xdr:spPr>
    </xdr:pic>
    <xdr:clientData/>
  </xdr:twoCellAnchor>
  <xdr:twoCellAnchor editAs="oneCell">
    <xdr:from>
      <xdr:col>4</xdr:col>
      <xdr:colOff>122470</xdr:colOff>
      <xdr:row>16</xdr:row>
      <xdr:rowOff>13607</xdr:rowOff>
    </xdr:from>
    <xdr:to>
      <xdr:col>6</xdr:col>
      <xdr:colOff>781056</xdr:colOff>
      <xdr:row>27</xdr:row>
      <xdr:rowOff>146537</xdr:rowOff>
    </xdr:to>
    <xdr:pic>
      <xdr:nvPicPr>
        <xdr:cNvPr id="5"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2818045" y="4547507"/>
          <a:ext cx="2354036" cy="2228430"/>
        </a:xfrm>
        <a:prstGeom prst="rect">
          <a:avLst/>
        </a:prstGeom>
        <a:noFill/>
      </xdr:spPr>
    </xdr:pic>
    <xdr:clientData/>
  </xdr:twoCellAnchor>
  <xdr:twoCellAnchor>
    <xdr:from>
      <xdr:col>5</xdr:col>
      <xdr:colOff>45696</xdr:colOff>
      <xdr:row>18</xdr:row>
      <xdr:rowOff>34191</xdr:rowOff>
    </xdr:from>
    <xdr:to>
      <xdr:col>7</xdr:col>
      <xdr:colOff>154553</xdr:colOff>
      <xdr:row>21</xdr:row>
      <xdr:rowOff>161539</xdr:rowOff>
    </xdr:to>
    <xdr:sp macro="" textlink="">
      <xdr:nvSpPr>
        <xdr:cNvPr id="6" name="TextBox 5"/>
        <xdr:cNvSpPr txBox="1"/>
      </xdr:nvSpPr>
      <xdr:spPr>
        <a:xfrm>
          <a:off x="3588996" y="4949091"/>
          <a:ext cx="1804307" cy="698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a:t>R1</a:t>
          </a:r>
        </a:p>
        <a:p>
          <a:pPr algn="ctr"/>
          <a:r>
            <a:rPr lang="en-GB" sz="1100"/>
            <a:t>Pectel 3K Ohm </a:t>
          </a:r>
        </a:p>
        <a:p>
          <a:pPr algn="ctr"/>
          <a:r>
            <a:rPr lang="en-GB" sz="1100"/>
            <a:t>(Pull up resistor)</a:t>
          </a:r>
        </a:p>
      </xdr:txBody>
    </xdr:sp>
    <xdr:clientData/>
  </xdr:twoCellAnchor>
  <xdr:twoCellAnchor>
    <xdr:from>
      <xdr:col>6</xdr:col>
      <xdr:colOff>677190</xdr:colOff>
      <xdr:row>22</xdr:row>
      <xdr:rowOff>16396</xdr:rowOff>
    </xdr:from>
    <xdr:to>
      <xdr:col>7</xdr:col>
      <xdr:colOff>636369</xdr:colOff>
      <xdr:row>23</xdr:row>
      <xdr:rowOff>98040</xdr:rowOff>
    </xdr:to>
    <xdr:sp macro="" textlink="">
      <xdr:nvSpPr>
        <xdr:cNvPr id="7" name="TextBox 6"/>
        <xdr:cNvSpPr txBox="1"/>
      </xdr:nvSpPr>
      <xdr:spPr>
        <a:xfrm>
          <a:off x="5068215" y="5693296"/>
          <a:ext cx="806904" cy="272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t>AIN</a:t>
          </a:r>
          <a:r>
            <a:rPr lang="en-GB" sz="1100" b="1" i="1"/>
            <a:t>X</a:t>
          </a:r>
          <a:r>
            <a:rPr lang="en-GB" sz="1100" b="1"/>
            <a:t> </a:t>
          </a:r>
        </a:p>
      </xdr:txBody>
    </xdr:sp>
    <xdr:clientData/>
  </xdr:twoCellAnchor>
  <xdr:twoCellAnchor>
    <xdr:from>
      <xdr:col>5</xdr:col>
      <xdr:colOff>565552</xdr:colOff>
      <xdr:row>23</xdr:row>
      <xdr:rowOff>176892</xdr:rowOff>
    </xdr:from>
    <xdr:to>
      <xdr:col>7</xdr:col>
      <xdr:colOff>198152</xdr:colOff>
      <xdr:row>27</xdr:row>
      <xdr:rowOff>108857</xdr:rowOff>
    </xdr:to>
    <xdr:sp macro="" textlink="">
      <xdr:nvSpPr>
        <xdr:cNvPr id="8" name="TextBox 7"/>
        <xdr:cNvSpPr txBox="1"/>
      </xdr:nvSpPr>
      <xdr:spPr>
        <a:xfrm>
          <a:off x="4108852" y="6044292"/>
          <a:ext cx="1328050"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200" b="1"/>
            <a:t>R2</a:t>
          </a:r>
        </a:p>
        <a:p>
          <a:pPr algn="ctr"/>
          <a:r>
            <a:rPr lang="en-GB" sz="1100"/>
            <a:t>Sensor </a:t>
          </a:r>
        </a:p>
        <a:p>
          <a:pPr algn="ctr"/>
          <a:r>
            <a:rPr lang="en-GB" sz="1100"/>
            <a:t>Output</a:t>
          </a:r>
          <a:r>
            <a:rPr lang="en-GB" sz="1100" baseline="0"/>
            <a:t> </a:t>
          </a:r>
          <a:endParaRPr lang="en-GB" sz="1100"/>
        </a:p>
      </xdr:txBody>
    </xdr:sp>
    <xdr:clientData/>
  </xdr:twoCellAnchor>
  <xdr:twoCellAnchor>
    <xdr:from>
      <xdr:col>7</xdr:col>
      <xdr:colOff>54435</xdr:colOff>
      <xdr:row>16</xdr:row>
      <xdr:rowOff>149679</xdr:rowOff>
    </xdr:from>
    <xdr:to>
      <xdr:col>10</xdr:col>
      <xdr:colOff>449042</xdr:colOff>
      <xdr:row>20</xdr:row>
      <xdr:rowOff>149679</xdr:rowOff>
    </xdr:to>
    <xdr:sp macro="" textlink="">
      <xdr:nvSpPr>
        <xdr:cNvPr id="9" name="TextBox 8"/>
        <xdr:cNvSpPr txBox="1"/>
      </xdr:nvSpPr>
      <xdr:spPr>
        <a:xfrm>
          <a:off x="5293185" y="4683579"/>
          <a:ext cx="2937782"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400" b="1"/>
            <a:t>V</a:t>
          </a:r>
          <a:r>
            <a:rPr lang="en-GB" sz="1400" b="1" baseline="0"/>
            <a:t> </a:t>
          </a:r>
          <a:r>
            <a:rPr lang="en-GB" sz="1400" b="1" baseline="-25000"/>
            <a:t>AINX</a:t>
          </a:r>
          <a:r>
            <a:rPr lang="en-GB" sz="1400" b="1" baseline="0"/>
            <a:t> =</a:t>
          </a:r>
        </a:p>
        <a:p>
          <a:pPr algn="ctr"/>
          <a:r>
            <a:rPr lang="en-GB" sz="1400" b="1" baseline="0"/>
            <a:t> V</a:t>
          </a:r>
          <a:r>
            <a:rPr lang="en-GB" sz="1400" b="1" baseline="-25000"/>
            <a:t> REF</a:t>
          </a:r>
          <a:r>
            <a:rPr lang="en-GB" sz="1400" b="1" baseline="0"/>
            <a:t>* (R2/R2+R1)</a:t>
          </a:r>
          <a:endParaRPr lang="en-GB" sz="1400" b="1"/>
        </a:p>
      </xdr:txBody>
    </xdr:sp>
    <xdr:clientData/>
  </xdr:twoCellAnchor>
  <xdr:twoCellAnchor>
    <xdr:from>
      <xdr:col>1</xdr:col>
      <xdr:colOff>445391</xdr:colOff>
      <xdr:row>9</xdr:row>
      <xdr:rowOff>289864</xdr:rowOff>
    </xdr:from>
    <xdr:to>
      <xdr:col>1</xdr:col>
      <xdr:colOff>816866</xdr:colOff>
      <xdr:row>10</xdr:row>
      <xdr:rowOff>212779</xdr:rowOff>
    </xdr:to>
    <xdr:sp macro="" textlink="">
      <xdr:nvSpPr>
        <xdr:cNvPr id="10" name="Right Arrow 9"/>
        <xdr:cNvSpPr/>
      </xdr:nvSpPr>
      <xdr:spPr>
        <a:xfrm>
          <a:off x="616841" y="2499664"/>
          <a:ext cx="371475" cy="218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11</xdr:col>
      <xdr:colOff>476250</xdr:colOff>
      <xdr:row>13</xdr:row>
      <xdr:rowOff>1</xdr:rowOff>
    </xdr:from>
    <xdr:to>
      <xdr:col>12</xdr:col>
      <xdr:colOff>2766</xdr:colOff>
      <xdr:row>14</xdr:row>
      <xdr:rowOff>16977</xdr:rowOff>
    </xdr:to>
    <xdr:sp macro="" textlink="">
      <xdr:nvSpPr>
        <xdr:cNvPr id="11" name="Right Arrow 10"/>
        <xdr:cNvSpPr/>
      </xdr:nvSpPr>
      <xdr:spPr>
        <a:xfrm>
          <a:off x="9105900" y="3886201"/>
          <a:ext cx="374241" cy="2170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xdr:col>
      <xdr:colOff>445524</xdr:colOff>
      <xdr:row>31</xdr:row>
      <xdr:rowOff>180725</xdr:rowOff>
    </xdr:from>
    <xdr:to>
      <xdr:col>2</xdr:col>
      <xdr:colOff>816999</xdr:colOff>
      <xdr:row>32</xdr:row>
      <xdr:rowOff>206919</xdr:rowOff>
    </xdr:to>
    <xdr:sp macro="" textlink="">
      <xdr:nvSpPr>
        <xdr:cNvPr id="12" name="Right Arrow 11"/>
        <xdr:cNvSpPr/>
      </xdr:nvSpPr>
      <xdr:spPr>
        <a:xfrm>
          <a:off x="1445649" y="7572125"/>
          <a:ext cx="371475" cy="2166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20</xdr:col>
      <xdr:colOff>125976</xdr:colOff>
      <xdr:row>49</xdr:row>
      <xdr:rowOff>17041</xdr:rowOff>
    </xdr:from>
    <xdr:to>
      <xdr:col>20</xdr:col>
      <xdr:colOff>501083</xdr:colOff>
      <xdr:row>50</xdr:row>
      <xdr:rowOff>51335</xdr:rowOff>
    </xdr:to>
    <xdr:sp macro="" textlink="">
      <xdr:nvSpPr>
        <xdr:cNvPr id="13" name="Right Arrow 12"/>
        <xdr:cNvSpPr/>
      </xdr:nvSpPr>
      <xdr:spPr>
        <a:xfrm>
          <a:off x="16147026" y="11647066"/>
          <a:ext cx="365582" cy="2247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xdr:col>
      <xdr:colOff>415636</xdr:colOff>
      <xdr:row>86</xdr:row>
      <xdr:rowOff>0</xdr:rowOff>
    </xdr:from>
    <xdr:to>
      <xdr:col>1</xdr:col>
      <xdr:colOff>790743</xdr:colOff>
      <xdr:row>86</xdr:row>
      <xdr:rowOff>186694</xdr:rowOff>
    </xdr:to>
    <xdr:sp macro="" textlink="">
      <xdr:nvSpPr>
        <xdr:cNvPr id="14" name="Right Arrow 13"/>
        <xdr:cNvSpPr/>
      </xdr:nvSpPr>
      <xdr:spPr>
        <a:xfrm>
          <a:off x="587086" y="18802350"/>
          <a:ext cx="375107" cy="1866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25400</xdr:colOff>
          <xdr:row>0</xdr:row>
          <xdr:rowOff>139700</xdr:rowOff>
        </xdr:from>
        <xdr:to>
          <xdr:col>9</xdr:col>
          <xdr:colOff>812800</xdr:colOff>
          <xdr:row>6</xdr:row>
          <xdr:rowOff>0</xdr:rowOff>
        </xdr:to>
        <xdr:sp macro="" textlink="">
          <xdr:nvSpPr>
            <xdr:cNvPr id="48129" name="Object 1" hidden="1">
              <a:extLst>
                <a:ext uri="{63B3BB69-23CF-44E3-9099-C40C66FF867C}">
                  <a14:compatExt spid="_x0000_s48129"/>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32845</xdr:colOff>
      <xdr:row>27</xdr:row>
      <xdr:rowOff>32845</xdr:rowOff>
    </xdr:from>
    <xdr:to>
      <xdr:col>34</xdr:col>
      <xdr:colOff>442230</xdr:colOff>
      <xdr:row>61</xdr:row>
      <xdr:rowOff>128449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xdr:colOff>
      <xdr:row>11</xdr:row>
      <xdr:rowOff>2</xdr:rowOff>
    </xdr:from>
    <xdr:to>
      <xdr:col>4</xdr:col>
      <xdr:colOff>490537</xdr:colOff>
      <xdr:row>12</xdr:row>
      <xdr:rowOff>14289</xdr:rowOff>
    </xdr:to>
    <xdr:sp macro="" textlink="">
      <xdr:nvSpPr>
        <xdr:cNvPr id="3" name="Right Arrow 2"/>
        <xdr:cNvSpPr/>
      </xdr:nvSpPr>
      <xdr:spPr>
        <a:xfrm>
          <a:off x="3767137" y="2076452"/>
          <a:ext cx="371475" cy="2143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4</xdr:col>
      <xdr:colOff>107157</xdr:colOff>
      <xdr:row>9</xdr:row>
      <xdr:rowOff>0</xdr:rowOff>
    </xdr:from>
    <xdr:to>
      <xdr:col>4</xdr:col>
      <xdr:colOff>478632</xdr:colOff>
      <xdr:row>10</xdr:row>
      <xdr:rowOff>14286</xdr:rowOff>
    </xdr:to>
    <xdr:sp macro="" textlink="">
      <xdr:nvSpPr>
        <xdr:cNvPr id="4" name="Right Arrow 3"/>
        <xdr:cNvSpPr/>
      </xdr:nvSpPr>
      <xdr:spPr>
        <a:xfrm>
          <a:off x="3755232" y="1714500"/>
          <a:ext cx="371475" cy="21431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3</xdr:col>
      <xdr:colOff>142860</xdr:colOff>
      <xdr:row>26</xdr:row>
      <xdr:rowOff>24464</xdr:rowOff>
    </xdr:from>
    <xdr:to>
      <xdr:col>3</xdr:col>
      <xdr:colOff>485760</xdr:colOff>
      <xdr:row>26</xdr:row>
      <xdr:rowOff>241158</xdr:rowOff>
    </xdr:to>
    <xdr:sp macro="" textlink="">
      <xdr:nvSpPr>
        <xdr:cNvPr id="5" name="Right Arrow 4"/>
        <xdr:cNvSpPr/>
      </xdr:nvSpPr>
      <xdr:spPr>
        <a:xfrm>
          <a:off x="3238485" y="5482289"/>
          <a:ext cx="342900" cy="2166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101600</xdr:colOff>
          <xdr:row>0</xdr:row>
          <xdr:rowOff>114300</xdr:rowOff>
        </xdr:from>
        <xdr:to>
          <xdr:col>2</xdr:col>
          <xdr:colOff>711200</xdr:colOff>
          <xdr:row>3</xdr:row>
          <xdr:rowOff>0</xdr:rowOff>
        </xdr:to>
        <xdr:sp macro="" textlink="">
          <xdr:nvSpPr>
            <xdr:cNvPr id="31745" name="Object 1" hidden="1">
              <a:extLst>
                <a:ext uri="{63B3BB69-23CF-44E3-9099-C40C66FF867C}">
                  <a14:compatExt spid="_x0000_s3174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0</xdr:row>
          <xdr:rowOff>101600</xdr:rowOff>
        </xdr:from>
        <xdr:to>
          <xdr:col>6</xdr:col>
          <xdr:colOff>0</xdr:colOff>
          <xdr:row>4</xdr:row>
          <xdr:rowOff>127000</xdr:rowOff>
        </xdr:to>
        <xdr:sp macro="" textlink="">
          <xdr:nvSpPr>
            <xdr:cNvPr id="31746" name="Object 2" hidden="1">
              <a:extLst>
                <a:ext uri="{63B3BB69-23CF-44E3-9099-C40C66FF867C}">
                  <a14:compatExt spid="_x0000_s3174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oleObject" Target="../embeddings/oleObject1.bin"/><Relationship Id="rId5" Type="http://schemas.openxmlformats.org/officeDocument/2006/relationships/image" Target="../media/image1.emf"/><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oleObject" Target="../embeddings/oleObject2.bin"/><Relationship Id="rId5" Type="http://schemas.openxmlformats.org/officeDocument/2006/relationships/image" Target="../media/image1.emf"/><Relationship Id="rId6" Type="http://schemas.openxmlformats.org/officeDocument/2006/relationships/oleObject" Target="../embeddings/oleObject3.bin"/><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B168"/>
  <sheetViews>
    <sheetView tabSelected="1" topLeftCell="B1" workbookViewId="0">
      <selection activeCell="C87" sqref="C87:S87"/>
    </sheetView>
  </sheetViews>
  <sheetFormatPr baseColWidth="10" defaultColWidth="8.83203125" defaultRowHeight="15" x14ac:dyDescent="0.2"/>
  <cols>
    <col min="1" max="1" width="2.5" style="45" customWidth="1"/>
    <col min="2" max="2" width="12.5" style="45" bestFit="1" customWidth="1"/>
    <col min="3" max="7" width="12.6640625" style="45" customWidth="1"/>
    <col min="8" max="8" width="12.6640625" style="49" customWidth="1"/>
    <col min="9" max="10" width="12.6640625" style="45" customWidth="1"/>
    <col min="11" max="11" width="12.6640625" style="101" customWidth="1"/>
    <col min="12" max="19" width="12.6640625" style="45" customWidth="1"/>
    <col min="20" max="20" width="8.83203125" style="45"/>
    <col min="21" max="21" width="7.5" style="45" customWidth="1"/>
    <col min="22" max="22" width="8.1640625" style="45" bestFit="1" customWidth="1"/>
    <col min="23" max="23" width="11.5" style="45" bestFit="1" customWidth="1"/>
    <col min="24" max="24" width="9.33203125" style="45" bestFit="1" customWidth="1"/>
    <col min="25" max="25" width="8.83203125" style="45"/>
    <col min="26" max="26" width="8.1640625" style="45" bestFit="1" customWidth="1"/>
    <col min="27" max="27" width="7.6640625" style="45" customWidth="1"/>
    <col min="28" max="29" width="9.5" style="45" bestFit="1" customWidth="1"/>
    <col min="30" max="33" width="8.83203125" style="45"/>
    <col min="34" max="38" width="9.6640625" style="45" bestFit="1" customWidth="1"/>
    <col min="39" max="39" width="10.5" style="45" bestFit="1" customWidth="1"/>
    <col min="40" max="40" width="9.6640625" style="45" bestFit="1" customWidth="1"/>
    <col min="41" max="41" width="10.5" style="45" bestFit="1" customWidth="1"/>
    <col min="42" max="50" width="9.33203125" style="45" bestFit="1" customWidth="1"/>
    <col min="51" max="16384" width="8.83203125" style="45"/>
  </cols>
  <sheetData>
    <row r="1" spans="1:39" ht="16" thickTop="1" x14ac:dyDescent="0.2">
      <c r="A1" s="40"/>
      <c r="B1" s="41"/>
      <c r="C1" s="41"/>
      <c r="D1" s="41"/>
      <c r="E1" s="41"/>
      <c r="F1" s="41"/>
      <c r="G1" s="41"/>
      <c r="H1" s="42"/>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3"/>
      <c r="AL1" s="44"/>
      <c r="AM1" s="44"/>
    </row>
    <row r="2" spans="1:39" x14ac:dyDescent="0.2">
      <c r="A2" s="46"/>
      <c r="B2" s="44"/>
      <c r="C2" s="44"/>
      <c r="D2" s="44"/>
      <c r="E2" s="44"/>
      <c r="F2" s="44"/>
      <c r="G2" s="44"/>
      <c r="H2" s="47"/>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8"/>
      <c r="AL2" s="44"/>
      <c r="AM2" s="44"/>
    </row>
    <row r="3" spans="1:39" x14ac:dyDescent="0.2">
      <c r="A3" s="46"/>
      <c r="B3" s="44"/>
      <c r="C3" s="44"/>
      <c r="D3" s="44"/>
      <c r="E3" s="44"/>
      <c r="F3" s="44"/>
      <c r="G3" s="44"/>
      <c r="H3" s="47"/>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8"/>
      <c r="AL3" s="44"/>
      <c r="AM3" s="44"/>
    </row>
    <row r="4" spans="1:39" x14ac:dyDescent="0.2">
      <c r="A4" s="46"/>
      <c r="J4" s="44"/>
      <c r="K4" s="44"/>
      <c r="T4" s="44"/>
      <c r="U4" s="44"/>
      <c r="V4" s="44"/>
      <c r="W4" s="44"/>
      <c r="X4" s="44"/>
      <c r="Y4" s="44"/>
      <c r="Z4" s="44"/>
      <c r="AA4" s="44"/>
      <c r="AB4" s="44"/>
      <c r="AC4" s="44"/>
      <c r="AD4" s="44"/>
      <c r="AE4" s="44"/>
      <c r="AF4" s="44"/>
      <c r="AG4" s="44"/>
      <c r="AH4" s="44"/>
      <c r="AI4" s="44"/>
      <c r="AJ4" s="44"/>
      <c r="AK4" s="48"/>
      <c r="AL4" s="44"/>
      <c r="AM4" s="44"/>
    </row>
    <row r="5" spans="1:39" x14ac:dyDescent="0.2">
      <c r="A5" s="46"/>
      <c r="J5" s="44"/>
      <c r="K5" s="44"/>
      <c r="T5" s="44"/>
      <c r="U5" s="44"/>
      <c r="V5" s="44"/>
      <c r="W5" s="44"/>
      <c r="X5" s="44"/>
      <c r="Y5" s="44"/>
      <c r="Z5" s="44"/>
      <c r="AA5" s="44"/>
      <c r="AB5" s="44"/>
      <c r="AC5" s="44"/>
      <c r="AD5" s="44"/>
      <c r="AE5" s="44"/>
      <c r="AF5" s="44"/>
      <c r="AG5" s="44"/>
      <c r="AH5" s="44"/>
      <c r="AI5" s="44"/>
      <c r="AJ5" s="44"/>
      <c r="AK5" s="48"/>
      <c r="AL5" s="44"/>
      <c r="AM5" s="44"/>
    </row>
    <row r="6" spans="1:39" x14ac:dyDescent="0.2">
      <c r="A6" s="46"/>
      <c r="J6" s="44"/>
      <c r="K6" s="44"/>
      <c r="T6" s="44"/>
      <c r="U6" s="44"/>
      <c r="V6" s="44"/>
      <c r="W6" s="44"/>
      <c r="X6" s="44"/>
      <c r="Y6" s="44"/>
      <c r="Z6" s="44"/>
      <c r="AA6" s="44"/>
      <c r="AB6" s="44"/>
      <c r="AC6" s="44"/>
      <c r="AD6" s="44"/>
      <c r="AE6" s="44"/>
      <c r="AF6" s="44"/>
      <c r="AG6" s="44"/>
      <c r="AH6" s="44"/>
      <c r="AI6" s="44"/>
      <c r="AJ6" s="44"/>
      <c r="AK6" s="48"/>
      <c r="AL6" s="44"/>
      <c r="AM6" s="44"/>
    </row>
    <row r="7" spans="1:39" ht="45" x14ac:dyDescent="0.45">
      <c r="A7" s="46"/>
      <c r="B7" s="103" t="s">
        <v>18</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44"/>
      <c r="AI7" s="44"/>
      <c r="AJ7" s="44"/>
      <c r="AK7" s="48"/>
      <c r="AL7" s="44"/>
      <c r="AM7" s="44"/>
    </row>
    <row r="8" spans="1:39" ht="15" customHeight="1" x14ac:dyDescent="0.25">
      <c r="A8" s="46"/>
      <c r="B8" s="16"/>
      <c r="C8" s="16"/>
      <c r="D8" s="16"/>
      <c r="E8" s="16"/>
      <c r="F8" s="16"/>
      <c r="G8" s="16"/>
      <c r="H8" s="16"/>
      <c r="I8" s="16"/>
      <c r="J8" s="16"/>
      <c r="K8" s="16"/>
      <c r="L8" s="16"/>
      <c r="M8" s="16"/>
      <c r="N8" s="16"/>
      <c r="O8" s="16"/>
      <c r="P8" s="16"/>
      <c r="Q8" s="16"/>
      <c r="R8" s="16"/>
      <c r="S8" s="16"/>
      <c r="T8" s="44"/>
      <c r="U8" s="44"/>
      <c r="V8" s="44"/>
      <c r="W8" s="44"/>
      <c r="X8" s="44"/>
      <c r="Y8" s="44"/>
      <c r="Z8" s="44"/>
      <c r="AA8" s="44"/>
      <c r="AB8" s="44"/>
      <c r="AC8" s="44"/>
      <c r="AD8" s="44"/>
      <c r="AE8" s="44"/>
      <c r="AF8" s="44"/>
      <c r="AG8" s="44"/>
      <c r="AH8" s="44"/>
      <c r="AI8" s="44"/>
      <c r="AJ8" s="44"/>
      <c r="AK8" s="48"/>
      <c r="AL8" s="44"/>
      <c r="AM8" s="44"/>
    </row>
    <row r="9" spans="1:39" ht="23" x14ac:dyDescent="0.25">
      <c r="A9" s="46"/>
      <c r="B9" s="50" t="s">
        <v>19</v>
      </c>
      <c r="C9" s="16"/>
      <c r="D9" s="16"/>
      <c r="E9" s="16"/>
      <c r="F9" s="16"/>
      <c r="G9" s="16"/>
      <c r="H9" s="16"/>
      <c r="I9" s="16"/>
      <c r="J9" s="16"/>
      <c r="K9" s="16"/>
      <c r="L9" s="16"/>
      <c r="M9" s="16"/>
      <c r="N9" s="16"/>
      <c r="O9" s="16"/>
      <c r="P9" s="16"/>
      <c r="Q9" s="16"/>
      <c r="R9" s="16"/>
      <c r="S9" s="16"/>
      <c r="T9" s="44"/>
      <c r="U9" s="44"/>
      <c r="V9" s="44"/>
      <c r="W9" s="44"/>
      <c r="X9" s="44"/>
      <c r="Y9" s="44"/>
      <c r="Z9" s="44"/>
      <c r="AA9" s="44"/>
      <c r="AB9" s="44"/>
      <c r="AC9" s="44"/>
      <c r="AD9" s="44"/>
      <c r="AE9" s="44"/>
      <c r="AF9" s="44"/>
      <c r="AG9" s="44"/>
      <c r="AH9" s="44"/>
      <c r="AI9" s="44"/>
      <c r="AJ9" s="44"/>
      <c r="AK9" s="48"/>
      <c r="AL9" s="44"/>
      <c r="AM9" s="44"/>
    </row>
    <row r="10" spans="1:39" ht="23" x14ac:dyDescent="0.25">
      <c r="A10" s="46"/>
      <c r="B10" s="50"/>
      <c r="C10" s="16"/>
      <c r="D10" s="16"/>
      <c r="E10" s="16"/>
      <c r="F10" s="16"/>
      <c r="G10" s="16"/>
      <c r="H10" s="16"/>
      <c r="I10" s="16"/>
      <c r="J10" s="16"/>
      <c r="K10" s="16"/>
      <c r="L10" s="16"/>
      <c r="M10" s="16"/>
      <c r="N10" s="16"/>
      <c r="O10" s="16"/>
      <c r="P10" s="16"/>
      <c r="Q10" s="16"/>
      <c r="R10" s="16"/>
      <c r="S10" s="16"/>
      <c r="T10" s="44"/>
      <c r="U10" s="44"/>
      <c r="V10" s="44"/>
      <c r="W10" s="44"/>
      <c r="X10" s="44"/>
      <c r="Y10" s="44"/>
      <c r="Z10" s="44"/>
      <c r="AA10" s="44"/>
      <c r="AB10" s="44"/>
      <c r="AC10" s="44"/>
      <c r="AD10" s="44"/>
      <c r="AE10" s="44"/>
      <c r="AF10" s="44"/>
      <c r="AG10" s="44"/>
      <c r="AH10" s="44"/>
      <c r="AI10" s="44"/>
      <c r="AJ10" s="44"/>
      <c r="AK10" s="48"/>
      <c r="AL10" s="44"/>
      <c r="AM10" s="44"/>
    </row>
    <row r="11" spans="1:39" ht="64.5" customHeight="1" x14ac:dyDescent="0.25">
      <c r="A11" s="46"/>
      <c r="B11" s="50"/>
      <c r="C11" s="104" t="s">
        <v>20</v>
      </c>
      <c r="D11" s="104"/>
      <c r="E11" s="104"/>
      <c r="F11" s="104"/>
      <c r="G11" s="104"/>
      <c r="H11" s="104"/>
      <c r="I11" s="104"/>
      <c r="J11" s="104"/>
      <c r="K11" s="16"/>
      <c r="L11" s="16"/>
      <c r="M11" s="16"/>
      <c r="N11" s="16"/>
      <c r="O11" s="16"/>
      <c r="P11" s="16"/>
      <c r="Q11" s="16"/>
      <c r="R11" s="16"/>
      <c r="S11" s="16"/>
      <c r="T11" s="44"/>
      <c r="U11" s="44"/>
      <c r="V11" s="44"/>
      <c r="W11" s="44"/>
      <c r="X11" s="44"/>
      <c r="Y11" s="44"/>
      <c r="Z11" s="44"/>
      <c r="AA11" s="44"/>
      <c r="AB11" s="44"/>
      <c r="AC11" s="44"/>
      <c r="AD11" s="44"/>
      <c r="AE11" s="44"/>
      <c r="AF11" s="44"/>
      <c r="AG11" s="44"/>
      <c r="AH11" s="44"/>
      <c r="AI11" s="44"/>
      <c r="AJ11" s="44"/>
      <c r="AK11" s="48"/>
      <c r="AL11" s="44"/>
      <c r="AM11" s="44"/>
    </row>
    <row r="12" spans="1:39" ht="23" x14ac:dyDescent="0.25">
      <c r="A12" s="46"/>
      <c r="B12" s="50"/>
      <c r="C12" s="51"/>
      <c r="D12" s="16"/>
      <c r="E12" s="16"/>
      <c r="F12" s="16"/>
      <c r="G12" s="16"/>
      <c r="H12" s="16"/>
      <c r="I12" s="16"/>
      <c r="J12" s="16"/>
      <c r="K12" s="16"/>
      <c r="L12" s="16"/>
      <c r="M12" s="16"/>
      <c r="N12" s="16"/>
      <c r="O12" s="16"/>
      <c r="P12" s="16"/>
      <c r="Q12" s="16"/>
      <c r="R12" s="16"/>
      <c r="S12" s="16"/>
      <c r="T12" s="44"/>
      <c r="U12" s="44"/>
      <c r="V12" s="44"/>
      <c r="W12" s="44"/>
      <c r="X12" s="44"/>
      <c r="Y12" s="44"/>
      <c r="Z12" s="44"/>
      <c r="AA12" s="44"/>
      <c r="AB12" s="44"/>
      <c r="AC12" s="44"/>
      <c r="AD12" s="44"/>
      <c r="AE12" s="44"/>
      <c r="AF12" s="44"/>
      <c r="AG12" s="44"/>
      <c r="AH12" s="44"/>
      <c r="AI12" s="44"/>
      <c r="AJ12" s="44"/>
      <c r="AK12" s="48"/>
      <c r="AL12" s="44"/>
      <c r="AM12" s="44"/>
    </row>
    <row r="13" spans="1:39" ht="21" x14ac:dyDescent="0.15">
      <c r="A13" s="46"/>
      <c r="C13" s="105" t="s">
        <v>21</v>
      </c>
      <c r="D13" s="106"/>
      <c r="E13" s="106"/>
      <c r="F13" s="106"/>
      <c r="G13" s="106"/>
      <c r="H13" s="106"/>
      <c r="I13" s="106"/>
      <c r="J13" s="106"/>
      <c r="K13" s="107"/>
      <c r="L13" s="44"/>
      <c r="M13" s="44"/>
      <c r="N13" s="44"/>
      <c r="O13" s="44"/>
      <c r="P13" s="44"/>
      <c r="Q13" s="44"/>
      <c r="R13" s="44"/>
      <c r="S13" s="44"/>
      <c r="T13" s="44"/>
      <c r="U13" s="44"/>
      <c r="V13" s="44"/>
      <c r="W13" s="44"/>
      <c r="X13" s="44"/>
      <c r="Y13" s="44"/>
      <c r="Z13" s="44"/>
      <c r="AA13" s="44"/>
      <c r="AB13" s="44"/>
      <c r="AC13" s="44"/>
      <c r="AD13" s="44"/>
      <c r="AE13" s="44"/>
      <c r="AF13" s="52"/>
      <c r="AG13" s="52"/>
      <c r="AH13" s="53"/>
      <c r="AI13" s="44"/>
      <c r="AJ13" s="44"/>
      <c r="AK13" s="48"/>
      <c r="AL13" s="44"/>
      <c r="AM13" s="44"/>
    </row>
    <row r="14" spans="1:39" ht="15.75" customHeight="1" x14ac:dyDescent="0.15">
      <c r="A14" s="46"/>
      <c r="C14" s="54" t="s">
        <v>22</v>
      </c>
      <c r="D14" s="55" t="s">
        <v>23</v>
      </c>
      <c r="E14" s="55"/>
      <c r="F14" s="55" t="s">
        <v>24</v>
      </c>
      <c r="G14" s="55" t="s">
        <v>25</v>
      </c>
      <c r="H14" s="55"/>
      <c r="I14" s="55"/>
      <c r="J14" s="55"/>
      <c r="K14" s="56" t="s">
        <v>26</v>
      </c>
      <c r="L14" s="44"/>
      <c r="M14" s="104" t="s">
        <v>48</v>
      </c>
      <c r="N14" s="104"/>
      <c r="O14" s="104"/>
      <c r="P14" s="104"/>
      <c r="Q14" s="104"/>
      <c r="R14" s="104"/>
      <c r="S14" s="104"/>
      <c r="T14" s="104"/>
      <c r="U14" s="104"/>
      <c r="V14" s="104"/>
      <c r="W14" s="44"/>
      <c r="X14" s="44"/>
      <c r="Y14" s="57"/>
      <c r="Z14" s="57"/>
      <c r="AA14" s="57"/>
      <c r="AB14" s="57"/>
      <c r="AC14" s="57"/>
      <c r="AD14" s="57"/>
      <c r="AE14" s="44"/>
      <c r="AF14" s="52"/>
      <c r="AG14" s="52"/>
      <c r="AH14" s="53"/>
      <c r="AI14" s="44"/>
      <c r="AJ14" s="44"/>
      <c r="AK14" s="48"/>
      <c r="AL14" s="44"/>
      <c r="AM14" s="44"/>
    </row>
    <row r="15" spans="1:39" s="59" customFormat="1" ht="19" x14ac:dyDescent="0.15">
      <c r="A15" s="58"/>
      <c r="C15" s="60" t="s">
        <v>27</v>
      </c>
      <c r="D15" s="61" t="s">
        <v>11</v>
      </c>
      <c r="E15" s="61"/>
      <c r="F15" s="61" t="s">
        <v>11</v>
      </c>
      <c r="G15" s="62" t="s">
        <v>28</v>
      </c>
      <c r="H15" s="61"/>
      <c r="I15" s="61"/>
      <c r="J15" s="61"/>
      <c r="K15" s="63" t="s">
        <v>29</v>
      </c>
      <c r="L15" s="57"/>
      <c r="M15" s="104"/>
      <c r="N15" s="104"/>
      <c r="O15" s="104"/>
      <c r="P15" s="104"/>
      <c r="Q15" s="104"/>
      <c r="R15" s="104"/>
      <c r="S15" s="104"/>
      <c r="T15" s="104"/>
      <c r="U15" s="104"/>
      <c r="V15" s="104"/>
      <c r="W15" s="57"/>
      <c r="X15" s="57"/>
      <c r="Y15" s="44"/>
      <c r="Z15" s="44"/>
      <c r="AA15" s="44"/>
      <c r="AB15" s="44"/>
      <c r="AC15" s="44"/>
      <c r="AD15" s="44"/>
      <c r="AE15" s="57"/>
      <c r="AF15" s="52"/>
      <c r="AG15" s="53"/>
      <c r="AH15" s="53"/>
      <c r="AI15" s="57"/>
      <c r="AJ15" s="57"/>
      <c r="AK15" s="64"/>
      <c r="AL15" s="57"/>
      <c r="AM15" s="57"/>
    </row>
    <row r="16" spans="1:39" x14ac:dyDescent="0.15">
      <c r="A16" s="46"/>
      <c r="C16" s="65">
        <v>-40</v>
      </c>
      <c r="D16" s="66">
        <v>45313</v>
      </c>
      <c r="E16" s="44"/>
      <c r="F16" s="66">
        <v>3000</v>
      </c>
      <c r="G16" s="66">
        <v>5.0999999999999996</v>
      </c>
      <c r="H16" s="44"/>
      <c r="I16" s="44"/>
      <c r="J16" s="44"/>
      <c r="K16" s="67">
        <f t="shared" ref="K16:K28" si="0">$G$16*D16/(D16+$F$16)</f>
        <v>4.7833150497795618</v>
      </c>
      <c r="L16" s="44"/>
      <c r="M16" s="104"/>
      <c r="N16" s="104"/>
      <c r="O16" s="104"/>
      <c r="P16" s="104"/>
      <c r="Q16" s="104"/>
      <c r="R16" s="104"/>
      <c r="S16" s="104"/>
      <c r="T16" s="104"/>
      <c r="U16" s="104"/>
      <c r="V16" s="104"/>
      <c r="W16" s="44"/>
      <c r="X16" s="44"/>
      <c r="Y16" s="44"/>
      <c r="Z16" s="44"/>
      <c r="AA16" s="44"/>
      <c r="AB16" s="44"/>
      <c r="AC16" s="44"/>
      <c r="AD16" s="44"/>
      <c r="AE16" s="44"/>
      <c r="AF16" s="52"/>
      <c r="AG16" s="52"/>
      <c r="AH16" s="44"/>
      <c r="AI16" s="44"/>
      <c r="AJ16" s="44"/>
      <c r="AK16" s="48"/>
      <c r="AL16" s="44"/>
      <c r="AM16" s="44"/>
    </row>
    <row r="17" spans="1:52" x14ac:dyDescent="0.15">
      <c r="A17" s="46"/>
      <c r="C17" s="65">
        <v>-20</v>
      </c>
      <c r="D17" s="66">
        <v>15462</v>
      </c>
      <c r="E17" s="44"/>
      <c r="F17" s="68"/>
      <c r="G17" s="44"/>
      <c r="H17" s="44"/>
      <c r="I17" s="44"/>
      <c r="J17" s="44"/>
      <c r="K17" s="67">
        <f t="shared" si="0"/>
        <v>4.271270718232044</v>
      </c>
      <c r="L17" s="44"/>
      <c r="M17" s="104"/>
      <c r="N17" s="104"/>
      <c r="O17" s="104"/>
      <c r="P17" s="104"/>
      <c r="Q17" s="104"/>
      <c r="R17" s="104"/>
      <c r="S17" s="104"/>
      <c r="T17" s="104"/>
      <c r="U17" s="104"/>
      <c r="V17" s="104"/>
      <c r="W17" s="44"/>
      <c r="X17" s="44"/>
      <c r="Y17" s="44"/>
      <c r="Z17" s="44"/>
      <c r="AA17" s="44"/>
      <c r="AB17" s="44"/>
      <c r="AC17" s="44"/>
      <c r="AD17" s="44"/>
      <c r="AE17" s="44"/>
      <c r="AF17" s="52"/>
      <c r="AG17" s="52"/>
      <c r="AH17" s="44"/>
      <c r="AI17" s="44"/>
      <c r="AJ17" s="44"/>
      <c r="AK17" s="48"/>
      <c r="AL17" s="44"/>
      <c r="AM17" s="44"/>
    </row>
    <row r="18" spans="1:52" x14ac:dyDescent="0.15">
      <c r="A18" s="46"/>
      <c r="C18" s="65">
        <v>-10</v>
      </c>
      <c r="D18" s="66">
        <v>9397</v>
      </c>
      <c r="E18" s="44"/>
      <c r="F18" s="44"/>
      <c r="G18" s="44"/>
      <c r="H18" s="44"/>
      <c r="I18" s="44"/>
      <c r="J18" s="44"/>
      <c r="K18" s="67">
        <f t="shared" si="0"/>
        <v>3.865830442849076</v>
      </c>
      <c r="L18" s="44"/>
      <c r="M18" s="104"/>
      <c r="N18" s="104"/>
      <c r="O18" s="104"/>
      <c r="P18" s="104"/>
      <c r="Q18" s="104"/>
      <c r="R18" s="104"/>
      <c r="S18" s="104"/>
      <c r="T18" s="104"/>
      <c r="U18" s="104"/>
      <c r="V18" s="104"/>
      <c r="W18" s="44"/>
      <c r="X18" s="44"/>
      <c r="Y18" s="44"/>
      <c r="Z18" s="44"/>
      <c r="AA18" s="44"/>
      <c r="AB18" s="44"/>
      <c r="AC18" s="44"/>
      <c r="AD18" s="44"/>
      <c r="AE18" s="44"/>
      <c r="AF18" s="52"/>
      <c r="AG18" s="44"/>
      <c r="AH18" s="44"/>
      <c r="AI18" s="44"/>
      <c r="AJ18" s="44"/>
      <c r="AK18" s="48"/>
      <c r="AL18" s="44"/>
      <c r="AM18" s="44"/>
    </row>
    <row r="19" spans="1:52" x14ac:dyDescent="0.15">
      <c r="A19" s="46"/>
      <c r="C19" s="65">
        <v>0</v>
      </c>
      <c r="D19" s="66">
        <v>5896</v>
      </c>
      <c r="E19" s="44"/>
      <c r="F19" s="44"/>
      <c r="G19" s="44"/>
      <c r="H19" s="44"/>
      <c r="I19" s="44"/>
      <c r="J19" s="44"/>
      <c r="K19" s="67">
        <f t="shared" si="0"/>
        <v>3.3801258992805754</v>
      </c>
      <c r="L19" s="44"/>
      <c r="M19" s="104"/>
      <c r="N19" s="104"/>
      <c r="O19" s="104"/>
      <c r="P19" s="104"/>
      <c r="Q19" s="104"/>
      <c r="R19" s="104"/>
      <c r="S19" s="104"/>
      <c r="T19" s="104"/>
      <c r="U19" s="104"/>
      <c r="V19" s="104"/>
      <c r="W19" s="44"/>
      <c r="X19" s="44"/>
      <c r="Y19" s="44"/>
      <c r="Z19" s="44"/>
      <c r="AA19" s="44"/>
      <c r="AB19" s="44"/>
      <c r="AC19" s="44"/>
      <c r="AD19" s="44"/>
      <c r="AE19" s="44"/>
      <c r="AF19" s="52"/>
      <c r="AG19" s="44"/>
      <c r="AH19" s="44"/>
      <c r="AI19" s="44"/>
      <c r="AJ19" s="44"/>
      <c r="AK19" s="48"/>
      <c r="AL19" s="44"/>
      <c r="AM19" s="44"/>
    </row>
    <row r="20" spans="1:52" x14ac:dyDescent="0.15">
      <c r="A20" s="46"/>
      <c r="C20" s="65">
        <v>20</v>
      </c>
      <c r="D20" s="66">
        <v>2500</v>
      </c>
      <c r="E20" s="44"/>
      <c r="F20" s="44"/>
      <c r="G20" s="44"/>
      <c r="H20" s="44"/>
      <c r="I20" s="44"/>
      <c r="J20" s="44"/>
      <c r="K20" s="67">
        <f t="shared" si="0"/>
        <v>2.3181818181818183</v>
      </c>
      <c r="L20" s="44"/>
      <c r="M20" s="104"/>
      <c r="N20" s="104"/>
      <c r="O20" s="104"/>
      <c r="P20" s="104"/>
      <c r="Q20" s="104"/>
      <c r="R20" s="104"/>
      <c r="S20" s="104"/>
      <c r="T20" s="104"/>
      <c r="U20" s="104"/>
      <c r="V20" s="104"/>
      <c r="W20" s="44"/>
      <c r="X20" s="44"/>
      <c r="Y20" s="44"/>
      <c r="Z20" s="44"/>
      <c r="AA20" s="44"/>
      <c r="AB20" s="44"/>
      <c r="AC20" s="44"/>
      <c r="AD20" s="44"/>
      <c r="AE20" s="44"/>
      <c r="AF20" s="52"/>
      <c r="AG20" s="44"/>
      <c r="AH20" s="44"/>
      <c r="AI20" s="44"/>
      <c r="AJ20" s="44"/>
      <c r="AK20" s="48"/>
      <c r="AL20" s="44"/>
      <c r="AM20" s="44"/>
    </row>
    <row r="21" spans="1:52" ht="16" x14ac:dyDescent="0.15">
      <c r="A21" s="46"/>
      <c r="C21" s="65">
        <v>25</v>
      </c>
      <c r="D21" s="66">
        <v>2057</v>
      </c>
      <c r="E21" s="44"/>
      <c r="F21" s="44"/>
      <c r="G21" s="44"/>
      <c r="H21" s="44"/>
      <c r="I21" s="44"/>
      <c r="J21" s="44"/>
      <c r="K21" s="67">
        <f t="shared" si="0"/>
        <v>2.074490804824995</v>
      </c>
      <c r="L21" s="44"/>
      <c r="M21" s="69"/>
      <c r="N21" s="69"/>
      <c r="O21" s="69"/>
      <c r="P21" s="69"/>
      <c r="Q21" s="69"/>
      <c r="R21" s="69"/>
      <c r="S21" s="69"/>
      <c r="T21" s="69"/>
      <c r="U21" s="69"/>
      <c r="V21" s="44"/>
      <c r="W21" s="44"/>
      <c r="X21" s="44"/>
      <c r="Y21" s="44"/>
      <c r="Z21" s="44"/>
      <c r="AA21" s="44"/>
      <c r="AB21" s="44"/>
      <c r="AC21" s="44"/>
      <c r="AD21" s="44"/>
      <c r="AE21" s="44"/>
      <c r="AF21" s="52"/>
      <c r="AG21" s="52"/>
      <c r="AH21" s="44"/>
      <c r="AI21" s="44"/>
      <c r="AJ21" s="44"/>
      <c r="AK21" s="48"/>
      <c r="AL21" s="44"/>
      <c r="AM21" s="44"/>
      <c r="AN21" s="44"/>
      <c r="AO21" s="44"/>
      <c r="AP21" s="44"/>
      <c r="AQ21" s="44"/>
      <c r="AR21" s="44"/>
      <c r="AS21" s="44"/>
      <c r="AT21" s="44"/>
      <c r="AU21" s="44"/>
      <c r="AV21" s="44"/>
      <c r="AW21" s="44"/>
      <c r="AX21" s="44"/>
      <c r="AY21" s="44"/>
      <c r="AZ21" s="44"/>
    </row>
    <row r="22" spans="1:52" ht="16" x14ac:dyDescent="0.15">
      <c r="A22" s="46"/>
      <c r="C22" s="65">
        <v>40</v>
      </c>
      <c r="D22" s="66">
        <v>1175</v>
      </c>
      <c r="E22" s="44"/>
      <c r="F22" s="44"/>
      <c r="G22" s="44"/>
      <c r="H22" s="44"/>
      <c r="I22" s="44"/>
      <c r="J22" s="44"/>
      <c r="K22" s="67">
        <f t="shared" si="0"/>
        <v>1.4353293413173653</v>
      </c>
      <c r="L22" s="44"/>
      <c r="M22" s="69"/>
      <c r="N22" s="69"/>
      <c r="O22" s="69"/>
      <c r="P22" s="69"/>
      <c r="Q22" s="69"/>
      <c r="R22" s="69"/>
      <c r="S22" s="69"/>
      <c r="T22" s="69"/>
      <c r="U22" s="69"/>
      <c r="V22" s="44"/>
      <c r="W22" s="44"/>
      <c r="X22" s="44"/>
      <c r="Y22" s="44"/>
      <c r="Z22" s="44"/>
      <c r="AA22" s="44"/>
      <c r="AB22" s="44"/>
      <c r="AC22" s="44"/>
      <c r="AD22" s="44"/>
      <c r="AE22" s="44"/>
      <c r="AF22" s="44"/>
      <c r="AG22" s="44"/>
      <c r="AH22" s="44"/>
      <c r="AI22" s="44"/>
      <c r="AJ22" s="44"/>
      <c r="AK22" s="48"/>
      <c r="AL22" s="44"/>
      <c r="AM22" s="44"/>
      <c r="AT22" s="70"/>
      <c r="AU22" s="70"/>
      <c r="AV22" s="70"/>
      <c r="AW22" s="70"/>
      <c r="AX22" s="70"/>
      <c r="AY22" s="44"/>
      <c r="AZ22" s="44"/>
    </row>
    <row r="23" spans="1:52" ht="16" x14ac:dyDescent="0.15">
      <c r="A23" s="46"/>
      <c r="C23" s="65">
        <v>60</v>
      </c>
      <c r="D23" s="66">
        <v>596</v>
      </c>
      <c r="E23" s="44"/>
      <c r="F23" s="44"/>
      <c r="G23" s="44"/>
      <c r="H23" s="44"/>
      <c r="I23" s="44"/>
      <c r="J23" s="44"/>
      <c r="K23" s="67">
        <f t="shared" si="0"/>
        <v>0.8452725250278087</v>
      </c>
      <c r="L23" s="44"/>
      <c r="M23" s="69"/>
      <c r="N23" s="69"/>
      <c r="O23" s="69"/>
      <c r="P23" s="69"/>
      <c r="Q23" s="44"/>
      <c r="R23" s="44"/>
      <c r="S23" s="44"/>
      <c r="T23" s="44"/>
      <c r="U23" s="44"/>
      <c r="V23" s="44"/>
      <c r="W23" s="44"/>
      <c r="X23" s="44"/>
      <c r="Y23" s="44"/>
      <c r="Z23" s="44"/>
      <c r="AA23" s="44"/>
      <c r="AB23" s="44"/>
      <c r="AC23" s="44"/>
      <c r="AD23" s="44"/>
      <c r="AE23" s="44"/>
      <c r="AF23" s="44"/>
      <c r="AG23" s="44"/>
      <c r="AH23" s="44"/>
      <c r="AI23" s="44"/>
      <c r="AJ23" s="44"/>
      <c r="AK23" s="48"/>
      <c r="AL23" s="44"/>
      <c r="AM23" s="44"/>
    </row>
    <row r="24" spans="1:52" ht="16" x14ac:dyDescent="0.15">
      <c r="A24" s="46"/>
      <c r="C24" s="65">
        <v>80</v>
      </c>
      <c r="D24" s="66">
        <v>323</v>
      </c>
      <c r="E24" s="44"/>
      <c r="F24" s="44"/>
      <c r="G24" s="44"/>
      <c r="H24" s="44"/>
      <c r="I24" s="44"/>
      <c r="J24" s="44"/>
      <c r="K24" s="67">
        <f t="shared" si="0"/>
        <v>0.49572675293409568</v>
      </c>
      <c r="L24" s="44"/>
      <c r="M24" s="69"/>
      <c r="N24" s="69"/>
      <c r="O24" s="69"/>
      <c r="P24" s="69"/>
      <c r="Q24" s="44"/>
      <c r="R24" s="44"/>
      <c r="S24" s="44"/>
      <c r="T24" s="44"/>
      <c r="U24" s="44"/>
      <c r="V24" s="44"/>
      <c r="W24" s="44"/>
      <c r="X24" s="44"/>
      <c r="Y24" s="44"/>
      <c r="Z24" s="44"/>
      <c r="AA24" s="44"/>
      <c r="AB24" s="44"/>
      <c r="AC24" s="44"/>
      <c r="AD24" s="44"/>
      <c r="AE24" s="44"/>
      <c r="AF24" s="44"/>
      <c r="AG24" s="44"/>
      <c r="AH24" s="44"/>
      <c r="AI24" s="44"/>
      <c r="AJ24" s="44"/>
      <c r="AK24" s="48"/>
      <c r="AL24" s="44"/>
      <c r="AM24" s="44"/>
    </row>
    <row r="25" spans="1:52" ht="16" x14ac:dyDescent="0.15">
      <c r="A25" s="46"/>
      <c r="C25" s="65">
        <v>100</v>
      </c>
      <c r="D25" s="66">
        <v>186</v>
      </c>
      <c r="E25" s="44"/>
      <c r="F25" s="44"/>
      <c r="G25" s="44"/>
      <c r="H25" s="44"/>
      <c r="I25" s="44"/>
      <c r="J25" s="44"/>
      <c r="K25" s="67">
        <f t="shared" si="0"/>
        <v>0.29774011299435027</v>
      </c>
      <c r="L25" s="44"/>
      <c r="M25" s="69"/>
      <c r="N25" s="69"/>
      <c r="O25" s="69"/>
      <c r="P25" s="69"/>
      <c r="Q25" s="44"/>
      <c r="R25" s="44"/>
      <c r="S25" s="44"/>
      <c r="T25" s="44"/>
      <c r="U25" s="44"/>
      <c r="V25" s="44"/>
      <c r="W25" s="44"/>
      <c r="X25" s="44"/>
      <c r="Y25" s="44"/>
      <c r="Z25" s="44"/>
      <c r="AA25" s="44"/>
      <c r="AB25" s="44"/>
      <c r="AC25" s="44"/>
      <c r="AD25" s="44"/>
      <c r="AE25" s="44"/>
      <c r="AF25" s="44"/>
      <c r="AG25" s="44"/>
      <c r="AH25" s="44"/>
      <c r="AI25" s="44"/>
      <c r="AJ25" s="44"/>
      <c r="AK25" s="48"/>
      <c r="AL25" s="44"/>
      <c r="AM25" s="44"/>
    </row>
    <row r="26" spans="1:52" ht="16" x14ac:dyDescent="0.15">
      <c r="A26" s="46"/>
      <c r="C26" s="65">
        <v>120</v>
      </c>
      <c r="D26" s="66">
        <v>113</v>
      </c>
      <c r="E26" s="44"/>
      <c r="F26" s="44"/>
      <c r="G26" s="44"/>
      <c r="H26" s="44"/>
      <c r="I26" s="44"/>
      <c r="J26" s="44"/>
      <c r="K26" s="67">
        <f t="shared" si="0"/>
        <v>0.18512688724702858</v>
      </c>
      <c r="L26" s="44"/>
      <c r="M26" s="69"/>
      <c r="N26" s="69"/>
      <c r="O26" s="69"/>
      <c r="P26" s="69"/>
      <c r="Q26" s="44"/>
      <c r="R26" s="44"/>
      <c r="S26" s="44"/>
      <c r="T26" s="44"/>
      <c r="U26" s="44"/>
      <c r="V26" s="44"/>
      <c r="W26" s="44"/>
      <c r="X26" s="44"/>
      <c r="Y26" s="44"/>
      <c r="Z26" s="44"/>
      <c r="AA26" s="44"/>
      <c r="AB26" s="44"/>
      <c r="AC26" s="44"/>
      <c r="AD26" s="44"/>
      <c r="AE26" s="44"/>
      <c r="AF26" s="44"/>
      <c r="AG26" s="44"/>
      <c r="AH26" s="44"/>
      <c r="AI26" s="44"/>
      <c r="AJ26" s="44"/>
      <c r="AK26" s="48"/>
      <c r="AL26" s="44"/>
      <c r="AM26" s="44"/>
    </row>
    <row r="27" spans="1:52" ht="16" x14ac:dyDescent="0.15">
      <c r="A27" s="46"/>
      <c r="C27" s="65">
        <v>140</v>
      </c>
      <c r="D27" s="66">
        <v>71</v>
      </c>
      <c r="E27" s="44"/>
      <c r="F27" s="44"/>
      <c r="G27" s="44"/>
      <c r="H27" s="44"/>
      <c r="I27" s="44"/>
      <c r="J27" s="44"/>
      <c r="K27" s="67">
        <f t="shared" si="0"/>
        <v>0.11790947574080103</v>
      </c>
      <c r="L27" s="44"/>
      <c r="M27" s="69"/>
      <c r="N27" s="69"/>
      <c r="O27" s="69"/>
      <c r="P27" s="69"/>
      <c r="Q27" s="44"/>
      <c r="R27" s="44"/>
      <c r="S27" s="44"/>
      <c r="T27" s="44"/>
      <c r="U27" s="44"/>
      <c r="V27" s="44"/>
      <c r="W27" s="44"/>
      <c r="X27" s="44"/>
      <c r="Y27" s="44"/>
      <c r="Z27" s="44"/>
      <c r="AA27" s="44"/>
      <c r="AB27" s="44"/>
      <c r="AC27" s="44"/>
      <c r="AD27" s="44"/>
      <c r="AE27" s="44"/>
      <c r="AF27" s="44"/>
      <c r="AG27" s="44"/>
      <c r="AH27" s="44"/>
      <c r="AI27" s="44"/>
      <c r="AJ27" s="44"/>
      <c r="AK27" s="48"/>
      <c r="AL27" s="44"/>
      <c r="AM27" s="44"/>
    </row>
    <row r="28" spans="1:52" ht="16" x14ac:dyDescent="0.15">
      <c r="A28" s="46"/>
      <c r="C28" s="71">
        <v>150</v>
      </c>
      <c r="D28" s="72">
        <v>57</v>
      </c>
      <c r="E28" s="73"/>
      <c r="F28" s="73"/>
      <c r="G28" s="73"/>
      <c r="H28" s="73"/>
      <c r="I28" s="73"/>
      <c r="J28" s="73"/>
      <c r="K28" s="74">
        <f t="shared" si="0"/>
        <v>9.5093228655544648E-2</v>
      </c>
      <c r="L28" s="44"/>
      <c r="M28" s="69"/>
      <c r="N28" s="69"/>
      <c r="O28" s="69"/>
      <c r="P28" s="69"/>
      <c r="Q28" s="44"/>
      <c r="R28" s="44"/>
      <c r="S28" s="44"/>
      <c r="T28" s="44"/>
      <c r="U28" s="44"/>
      <c r="V28" s="44"/>
      <c r="W28" s="44"/>
      <c r="X28" s="44"/>
      <c r="Y28" s="44"/>
      <c r="Z28" s="44"/>
      <c r="AA28" s="44"/>
      <c r="AB28" s="44"/>
      <c r="AC28" s="44"/>
      <c r="AD28" s="44"/>
      <c r="AE28" s="44"/>
      <c r="AF28" s="44"/>
      <c r="AG28" s="44"/>
      <c r="AH28" s="44"/>
      <c r="AI28" s="44"/>
      <c r="AJ28" s="44"/>
      <c r="AK28" s="48"/>
      <c r="AL28" s="44"/>
      <c r="AM28" s="44"/>
    </row>
    <row r="29" spans="1:52" ht="16" x14ac:dyDescent="0.15">
      <c r="A29" s="46"/>
      <c r="B29" s="75"/>
      <c r="C29" s="44"/>
      <c r="D29" s="44"/>
      <c r="E29" s="44"/>
      <c r="F29" s="44"/>
      <c r="G29" s="44"/>
      <c r="H29" s="44"/>
      <c r="I29" s="44"/>
      <c r="J29" s="75"/>
      <c r="K29" s="44"/>
      <c r="L29" s="44"/>
      <c r="M29" s="69"/>
      <c r="N29" s="69"/>
      <c r="O29" s="69"/>
      <c r="P29" s="69"/>
      <c r="Q29" s="44"/>
      <c r="R29" s="44"/>
      <c r="S29" s="44"/>
      <c r="T29" s="44"/>
      <c r="U29" s="44"/>
      <c r="V29" s="44"/>
      <c r="W29" s="44"/>
      <c r="X29" s="44"/>
      <c r="Y29" s="44"/>
      <c r="Z29" s="44"/>
      <c r="AA29" s="44"/>
      <c r="AB29" s="44"/>
      <c r="AC29" s="44"/>
      <c r="AD29" s="44"/>
      <c r="AE29" s="44"/>
      <c r="AF29" s="44"/>
      <c r="AG29" s="44"/>
      <c r="AH29" s="44"/>
      <c r="AI29" s="44"/>
      <c r="AJ29" s="44"/>
      <c r="AK29" s="48"/>
      <c r="AL29" s="44"/>
      <c r="AM29" s="44"/>
    </row>
    <row r="30" spans="1:52" ht="16" x14ac:dyDescent="0.15">
      <c r="A30" s="46"/>
      <c r="B30" s="75"/>
      <c r="C30" s="44"/>
      <c r="D30" s="44"/>
      <c r="E30" s="44"/>
      <c r="F30" s="44"/>
      <c r="G30" s="44"/>
      <c r="H30" s="44"/>
      <c r="I30" s="44"/>
      <c r="J30" s="75"/>
      <c r="K30" s="44"/>
      <c r="L30" s="44"/>
      <c r="M30" s="76"/>
      <c r="N30" s="76"/>
      <c r="O30" s="76"/>
      <c r="P30" s="76"/>
      <c r="Q30" s="44"/>
      <c r="R30" s="44"/>
      <c r="S30" s="44"/>
      <c r="T30" s="44"/>
      <c r="U30" s="44"/>
      <c r="V30" s="44"/>
      <c r="W30" s="44"/>
      <c r="X30" s="44"/>
      <c r="Y30" s="44"/>
      <c r="Z30" s="44"/>
      <c r="AA30" s="44"/>
      <c r="AB30" s="44"/>
      <c r="AC30" s="44"/>
      <c r="AD30" s="44"/>
      <c r="AE30" s="44"/>
      <c r="AF30" s="44"/>
      <c r="AG30" s="44"/>
      <c r="AH30" s="44"/>
      <c r="AI30" s="44"/>
      <c r="AJ30" s="44"/>
      <c r="AK30" s="48"/>
      <c r="AL30" s="44"/>
      <c r="AM30" s="44"/>
    </row>
    <row r="31" spans="1:52" ht="16" x14ac:dyDescent="0.15">
      <c r="A31" s="46"/>
      <c r="B31" s="75"/>
      <c r="C31" s="44"/>
      <c r="D31" s="44"/>
      <c r="E31" s="44"/>
      <c r="F31" s="44"/>
      <c r="G31" s="44"/>
      <c r="H31" s="44"/>
      <c r="I31" s="44"/>
      <c r="J31" s="75"/>
      <c r="K31" s="44"/>
      <c r="L31" s="44"/>
      <c r="M31" s="76"/>
      <c r="N31" s="76"/>
      <c r="O31" s="76"/>
      <c r="P31" s="76"/>
      <c r="Q31" s="44"/>
      <c r="R31" s="44"/>
      <c r="S31" s="44"/>
      <c r="T31" s="44"/>
      <c r="U31" s="44"/>
      <c r="V31" s="44"/>
      <c r="W31" s="44"/>
      <c r="X31" s="44"/>
      <c r="Y31" s="44"/>
      <c r="Z31" s="44"/>
      <c r="AA31" s="44"/>
      <c r="AB31" s="44"/>
      <c r="AC31" s="44"/>
      <c r="AD31" s="44"/>
      <c r="AE31" s="44"/>
      <c r="AF31" s="44"/>
      <c r="AG31" s="44"/>
      <c r="AH31" s="44"/>
      <c r="AI31" s="44"/>
      <c r="AJ31" s="44"/>
      <c r="AK31" s="48"/>
      <c r="AL31" s="44"/>
      <c r="AM31" s="44"/>
    </row>
    <row r="32" spans="1:52" ht="16" x14ac:dyDescent="0.15">
      <c r="A32" s="46"/>
      <c r="B32" s="75"/>
      <c r="C32" s="44"/>
      <c r="D32" s="44"/>
      <c r="E32" s="44"/>
      <c r="F32" s="44"/>
      <c r="G32" s="44"/>
      <c r="H32" s="44"/>
      <c r="I32" s="44"/>
      <c r="J32" s="75"/>
      <c r="K32" s="44"/>
      <c r="L32" s="44"/>
      <c r="M32" s="76"/>
      <c r="N32" s="76"/>
      <c r="O32" s="76"/>
      <c r="P32" s="76"/>
      <c r="Q32" s="44"/>
      <c r="R32" s="44"/>
      <c r="S32" s="44"/>
      <c r="T32" s="44"/>
      <c r="U32" s="44"/>
      <c r="V32" s="44"/>
      <c r="W32" s="44"/>
      <c r="X32" s="44"/>
      <c r="Y32" s="44"/>
      <c r="Z32" s="44"/>
      <c r="AA32" s="44"/>
      <c r="AB32" s="44"/>
      <c r="AC32" s="44"/>
      <c r="AD32" s="44"/>
      <c r="AE32" s="44"/>
      <c r="AF32" s="44"/>
      <c r="AG32" s="44"/>
      <c r="AH32" s="44"/>
      <c r="AI32" s="44"/>
      <c r="AJ32" s="44"/>
      <c r="AK32" s="48"/>
      <c r="AL32" s="44"/>
      <c r="AM32" s="44"/>
    </row>
    <row r="33" spans="1:54" ht="46.5" customHeight="1" x14ac:dyDescent="0.15">
      <c r="A33" s="46"/>
      <c r="B33" s="75"/>
      <c r="C33" s="44"/>
      <c r="D33" s="104" t="s">
        <v>30</v>
      </c>
      <c r="E33" s="104"/>
      <c r="F33" s="104"/>
      <c r="G33" s="104"/>
      <c r="H33" s="104"/>
      <c r="I33" s="104"/>
      <c r="J33" s="104"/>
      <c r="K33" s="104"/>
      <c r="L33" s="104"/>
      <c r="M33" s="104"/>
      <c r="N33" s="104"/>
      <c r="O33" s="104"/>
      <c r="P33" s="104"/>
      <c r="Q33" s="44"/>
      <c r="R33" s="44"/>
      <c r="S33" s="44"/>
      <c r="T33" s="44"/>
      <c r="U33" s="44"/>
      <c r="V33" s="44"/>
      <c r="W33" s="44"/>
      <c r="X33" s="44"/>
      <c r="Y33" s="44"/>
      <c r="Z33" s="44"/>
      <c r="AA33" s="44"/>
      <c r="AB33" s="44"/>
      <c r="AC33" s="44"/>
      <c r="AD33" s="44"/>
      <c r="AE33" s="44"/>
      <c r="AF33" s="44"/>
      <c r="AG33" s="44"/>
      <c r="AH33" s="44"/>
      <c r="AI33" s="44"/>
      <c r="AJ33" s="44"/>
      <c r="AK33" s="48"/>
      <c r="AL33" s="44"/>
      <c r="AM33" s="44"/>
    </row>
    <row r="34" spans="1:54" x14ac:dyDescent="0.15">
      <c r="A34" s="46"/>
      <c r="B34" s="75"/>
      <c r="C34" s="44"/>
      <c r="D34" s="44"/>
      <c r="E34" s="44"/>
      <c r="F34" s="44"/>
      <c r="G34" s="44"/>
      <c r="H34" s="44"/>
      <c r="I34" s="44"/>
      <c r="J34" s="75"/>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8"/>
      <c r="AL34" s="44"/>
      <c r="AM34" s="44"/>
    </row>
    <row r="35" spans="1:54" ht="24" x14ac:dyDescent="0.15">
      <c r="A35" s="46"/>
      <c r="B35" s="44"/>
      <c r="C35" s="44"/>
      <c r="D35" s="77" t="s">
        <v>31</v>
      </c>
      <c r="E35" s="102">
        <v>0.72619169146491902</v>
      </c>
      <c r="F35" s="102"/>
      <c r="G35" s="102"/>
      <c r="H35" s="102"/>
      <c r="I35" s="102"/>
      <c r="J35" s="77" t="s">
        <v>32</v>
      </c>
      <c r="K35" s="102">
        <v>240.54195240029401</v>
      </c>
      <c r="L35" s="102"/>
      <c r="M35" s="102"/>
      <c r="N35" s="102"/>
      <c r="O35" s="102"/>
      <c r="P35" s="44"/>
      <c r="Q35" s="44"/>
      <c r="R35" s="44"/>
      <c r="S35" s="44"/>
      <c r="T35" s="44"/>
      <c r="U35" s="44"/>
      <c r="V35" s="44"/>
      <c r="W35" s="44"/>
      <c r="X35" s="44"/>
      <c r="Y35" s="44"/>
      <c r="Z35" s="44"/>
      <c r="AA35" s="44"/>
      <c r="AB35" s="44"/>
      <c r="AC35" s="44"/>
      <c r="AD35" s="44"/>
      <c r="AE35" s="44"/>
      <c r="AF35" s="44"/>
      <c r="AG35" s="44"/>
      <c r="AH35" s="44"/>
      <c r="AI35" s="44"/>
      <c r="AJ35" s="44"/>
      <c r="AK35" s="48"/>
      <c r="AL35" s="44"/>
      <c r="AM35" s="44"/>
    </row>
    <row r="36" spans="1:54" ht="24" x14ac:dyDescent="0.2">
      <c r="A36" s="46"/>
      <c r="B36" s="44"/>
      <c r="C36" s="44"/>
      <c r="D36" s="77" t="s">
        <v>33</v>
      </c>
      <c r="E36" s="102">
        <v>11.9266877089415</v>
      </c>
      <c r="F36" s="102"/>
      <c r="G36" s="102"/>
      <c r="H36" s="102"/>
      <c r="I36" s="102"/>
      <c r="J36" s="77" t="s">
        <v>34</v>
      </c>
      <c r="K36" s="102">
        <v>393.06271866261898</v>
      </c>
      <c r="L36" s="102"/>
      <c r="M36" s="102"/>
      <c r="N36" s="102"/>
      <c r="O36" s="102"/>
      <c r="P36" s="44"/>
      <c r="Q36" s="78"/>
      <c r="R36" s="44"/>
      <c r="S36" s="44"/>
      <c r="T36" s="44"/>
      <c r="U36" s="44"/>
      <c r="V36" s="44"/>
      <c r="W36" s="44"/>
      <c r="X36" s="44"/>
      <c r="Y36" s="44"/>
      <c r="Z36" s="44"/>
      <c r="AA36" s="44"/>
      <c r="AB36" s="44"/>
      <c r="AC36" s="44"/>
      <c r="AD36" s="44"/>
      <c r="AE36" s="44"/>
      <c r="AF36" s="44"/>
      <c r="AG36" s="44"/>
      <c r="AH36" s="44"/>
      <c r="AI36" s="44"/>
      <c r="AJ36" s="44"/>
      <c r="AK36" s="48"/>
      <c r="AL36" s="44"/>
      <c r="AM36" s="44"/>
    </row>
    <row r="37" spans="1:54" ht="24" x14ac:dyDescent="0.2">
      <c r="A37" s="46"/>
      <c r="B37" s="44"/>
      <c r="C37" s="44"/>
      <c r="D37" s="77" t="s">
        <v>35</v>
      </c>
      <c r="E37" s="102">
        <v>76.238564858630198</v>
      </c>
      <c r="F37" s="102"/>
      <c r="G37" s="102"/>
      <c r="H37" s="102"/>
      <c r="I37" s="102"/>
      <c r="J37" s="77" t="s">
        <v>36</v>
      </c>
      <c r="K37" s="102">
        <v>339.99183708085701</v>
      </c>
      <c r="L37" s="102"/>
      <c r="M37" s="102"/>
      <c r="N37" s="102"/>
      <c r="O37" s="102"/>
      <c r="P37" s="44"/>
      <c r="Q37" s="78"/>
      <c r="R37" s="44"/>
      <c r="S37" s="44"/>
      <c r="T37" s="44"/>
      <c r="U37" s="44"/>
      <c r="V37" s="44"/>
      <c r="W37" s="44"/>
      <c r="X37" s="44"/>
      <c r="Y37" s="44"/>
      <c r="Z37" s="44"/>
      <c r="AA37" s="44"/>
      <c r="AB37" s="44"/>
      <c r="AC37" s="44"/>
      <c r="AD37" s="44"/>
      <c r="AE37" s="44"/>
      <c r="AF37" s="44"/>
      <c r="AG37" s="44"/>
      <c r="AH37" s="44"/>
      <c r="AI37" s="44"/>
      <c r="AJ37" s="44"/>
      <c r="AK37" s="48"/>
      <c r="AL37" s="44"/>
      <c r="AM37" s="44"/>
      <c r="AN37" s="44"/>
      <c r="AO37" s="44"/>
      <c r="AP37" s="44"/>
      <c r="AQ37" s="44"/>
      <c r="AR37" s="44"/>
      <c r="AS37" s="44"/>
      <c r="AT37" s="44"/>
      <c r="AU37" s="44"/>
      <c r="AV37" s="44"/>
      <c r="AW37" s="44"/>
      <c r="AX37" s="44"/>
      <c r="AY37" s="44"/>
      <c r="AZ37" s="44"/>
      <c r="BA37" s="44"/>
      <c r="BB37" s="44"/>
    </row>
    <row r="38" spans="1:54" ht="21" x14ac:dyDescent="0.2">
      <c r="A38" s="46"/>
      <c r="B38" s="44"/>
      <c r="C38" s="44"/>
      <c r="D38" s="44"/>
      <c r="E38" s="44"/>
      <c r="F38" s="44"/>
      <c r="G38" s="44"/>
      <c r="H38" s="47"/>
      <c r="I38" s="44"/>
      <c r="J38" s="79" t="s">
        <v>37</v>
      </c>
      <c r="K38" s="102">
        <v>174.99136752897101</v>
      </c>
      <c r="L38" s="102"/>
      <c r="M38" s="102"/>
      <c r="N38" s="102"/>
      <c r="O38" s="102"/>
      <c r="P38" s="44"/>
      <c r="Q38" s="44"/>
      <c r="R38" s="44"/>
      <c r="S38" s="44"/>
      <c r="T38" s="44"/>
      <c r="U38" s="44"/>
      <c r="V38" s="44"/>
      <c r="W38" s="44"/>
      <c r="X38" s="44"/>
      <c r="Y38" s="44"/>
      <c r="Z38" s="44"/>
      <c r="AA38" s="44"/>
      <c r="AB38" s="44"/>
      <c r="AC38" s="44"/>
      <c r="AD38" s="44"/>
      <c r="AE38" s="44"/>
      <c r="AF38" s="44"/>
      <c r="AG38" s="44"/>
      <c r="AH38" s="80"/>
      <c r="AI38" s="47"/>
      <c r="AJ38" s="47"/>
      <c r="AK38" s="48"/>
      <c r="AL38" s="44"/>
      <c r="AM38" s="44"/>
      <c r="AN38" s="44"/>
      <c r="AO38" s="44"/>
      <c r="AP38" s="44"/>
      <c r="AQ38" s="44"/>
      <c r="AR38" s="44"/>
      <c r="AS38" s="44"/>
      <c r="AT38" s="44"/>
      <c r="AU38" s="44"/>
      <c r="AV38" s="44"/>
      <c r="AW38" s="44"/>
      <c r="AX38" s="44"/>
      <c r="AY38" s="44"/>
      <c r="AZ38" s="44"/>
      <c r="BA38" s="44"/>
      <c r="BB38" s="44"/>
    </row>
    <row r="39" spans="1:54" x14ac:dyDescent="0.2">
      <c r="A39" s="46"/>
      <c r="B39" s="44"/>
      <c r="C39" s="44"/>
      <c r="D39" s="44"/>
      <c r="E39" s="44"/>
      <c r="F39" s="44"/>
      <c r="G39" s="44"/>
      <c r="H39" s="47"/>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80"/>
      <c r="AI39" s="47"/>
      <c r="AJ39" s="47"/>
      <c r="AK39" s="48"/>
      <c r="AL39" s="44"/>
      <c r="AM39" s="44"/>
      <c r="AN39" s="44"/>
      <c r="AO39" s="44"/>
      <c r="AP39" s="44"/>
      <c r="AQ39" s="44"/>
      <c r="AR39" s="44"/>
      <c r="AS39" s="44"/>
      <c r="AT39" s="44"/>
      <c r="AU39" s="44"/>
      <c r="AV39" s="44"/>
      <c r="AW39" s="44"/>
      <c r="AX39" s="44"/>
      <c r="AY39" s="44"/>
      <c r="AZ39" s="44"/>
      <c r="BA39" s="44"/>
      <c r="BB39" s="44"/>
    </row>
    <row r="40" spans="1:54" ht="16" thickBot="1" x14ac:dyDescent="0.25">
      <c r="A40" s="46"/>
      <c r="B40" s="44"/>
      <c r="C40" s="44"/>
      <c r="D40" s="44"/>
      <c r="E40" s="44"/>
      <c r="F40" s="44"/>
      <c r="G40" s="44"/>
      <c r="H40" s="47"/>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80"/>
      <c r="AI40" s="47"/>
      <c r="AJ40" s="47"/>
      <c r="AK40" s="48"/>
      <c r="AL40" s="44"/>
      <c r="AM40" s="44"/>
      <c r="AN40" s="44"/>
      <c r="AO40" s="44"/>
      <c r="AP40" s="44"/>
      <c r="AQ40" s="44"/>
      <c r="AR40" s="44"/>
      <c r="AS40" s="44"/>
      <c r="AT40" s="44"/>
      <c r="AU40" s="44"/>
      <c r="AV40" s="44"/>
      <c r="AW40" s="44"/>
      <c r="AX40" s="44"/>
      <c r="AY40" s="44"/>
      <c r="AZ40" s="44"/>
      <c r="BA40" s="44"/>
      <c r="BB40" s="44"/>
    </row>
    <row r="41" spans="1:54" ht="16" thickTop="1" x14ac:dyDescent="0.2">
      <c r="A41" s="46"/>
      <c r="B41" s="44"/>
      <c r="C41" s="40"/>
      <c r="D41" s="41"/>
      <c r="E41" s="41"/>
      <c r="F41" s="41"/>
      <c r="G41" s="41"/>
      <c r="H41" s="42"/>
      <c r="I41" s="41"/>
      <c r="J41" s="41"/>
      <c r="K41" s="41"/>
      <c r="L41" s="41"/>
      <c r="M41" s="41"/>
      <c r="N41" s="41"/>
      <c r="O41" s="41"/>
      <c r="P41" s="41"/>
      <c r="Q41" s="41"/>
      <c r="R41" s="43"/>
      <c r="S41" s="44"/>
      <c r="T41" s="44"/>
      <c r="U41" s="44"/>
      <c r="V41" s="44"/>
      <c r="W41" s="44"/>
      <c r="X41" s="44"/>
      <c r="Y41" s="44"/>
      <c r="Z41" s="44"/>
      <c r="AA41" s="44"/>
      <c r="AB41" s="44"/>
      <c r="AC41" s="44"/>
      <c r="AD41" s="44"/>
      <c r="AE41" s="44"/>
      <c r="AF41" s="44"/>
      <c r="AG41" s="44"/>
      <c r="AH41" s="80"/>
      <c r="AI41" s="47"/>
      <c r="AJ41" s="47"/>
      <c r="AK41" s="48"/>
      <c r="AL41" s="44"/>
      <c r="AM41" s="44"/>
      <c r="AN41" s="44"/>
      <c r="AO41" s="44"/>
      <c r="AP41" s="44"/>
      <c r="AQ41" s="44"/>
      <c r="AR41" s="44"/>
      <c r="AS41" s="44"/>
      <c r="AT41" s="44"/>
      <c r="AU41" s="44"/>
      <c r="AV41" s="44"/>
      <c r="AW41" s="44"/>
      <c r="AX41" s="44"/>
      <c r="AY41" s="44"/>
      <c r="AZ41" s="44"/>
      <c r="BA41" s="44"/>
      <c r="BB41" s="44"/>
    </row>
    <row r="42" spans="1:54" x14ac:dyDescent="0.2">
      <c r="A42" s="46"/>
      <c r="B42" s="44"/>
      <c r="C42" s="46"/>
      <c r="D42" s="44"/>
      <c r="E42" s="44"/>
      <c r="F42" s="44"/>
      <c r="G42" s="44"/>
      <c r="H42" s="47"/>
      <c r="I42" s="44"/>
      <c r="J42" s="44"/>
      <c r="K42" s="44"/>
      <c r="L42" s="44"/>
      <c r="M42" s="44"/>
      <c r="N42" s="44"/>
      <c r="O42" s="44"/>
      <c r="P42" s="44"/>
      <c r="Q42" s="44"/>
      <c r="R42" s="48"/>
      <c r="S42" s="44"/>
      <c r="T42" s="44"/>
      <c r="U42" s="44"/>
      <c r="V42" s="44"/>
      <c r="W42" s="44"/>
      <c r="X42" s="44"/>
      <c r="Y42" s="44"/>
      <c r="Z42" s="44"/>
      <c r="AA42" s="44"/>
      <c r="AB42" s="44"/>
      <c r="AC42" s="44"/>
      <c r="AD42" s="44"/>
      <c r="AE42" s="44"/>
      <c r="AF42" s="44"/>
      <c r="AG42" s="44"/>
      <c r="AH42" s="44"/>
      <c r="AI42" s="44"/>
      <c r="AJ42" s="44"/>
      <c r="AK42" s="48"/>
      <c r="AL42" s="44"/>
      <c r="AM42" s="44"/>
      <c r="BA42" s="44"/>
      <c r="BB42" s="44"/>
    </row>
    <row r="43" spans="1:54" x14ac:dyDescent="0.2">
      <c r="A43" s="46"/>
      <c r="B43" s="44"/>
      <c r="C43" s="46"/>
      <c r="D43" s="44"/>
      <c r="E43" s="44"/>
      <c r="F43" s="44"/>
      <c r="G43" s="44"/>
      <c r="H43" s="47"/>
      <c r="I43" s="44"/>
      <c r="J43" s="44"/>
      <c r="K43" s="44"/>
      <c r="L43" s="44"/>
      <c r="M43" s="44"/>
      <c r="N43" s="44"/>
      <c r="O43" s="44"/>
      <c r="P43" s="44"/>
      <c r="Q43" s="44"/>
      <c r="R43" s="48"/>
      <c r="S43" s="44"/>
      <c r="T43" s="44"/>
      <c r="U43" s="44"/>
      <c r="V43" s="44"/>
      <c r="W43" s="44"/>
      <c r="X43" s="44"/>
      <c r="Y43" s="44"/>
      <c r="Z43" s="44"/>
      <c r="AA43" s="44"/>
      <c r="AB43" s="44"/>
      <c r="AC43" s="44"/>
      <c r="AD43" s="44"/>
      <c r="AE43" s="44"/>
      <c r="AF43" s="44"/>
      <c r="AG43" s="44"/>
      <c r="AH43" s="44"/>
      <c r="AI43" s="44"/>
      <c r="AJ43" s="44"/>
      <c r="AK43" s="48"/>
      <c r="AL43" s="44"/>
      <c r="AM43" s="44"/>
      <c r="BA43" s="44"/>
      <c r="BB43" s="44"/>
    </row>
    <row r="44" spans="1:54" x14ac:dyDescent="0.2">
      <c r="A44" s="46"/>
      <c r="B44" s="44"/>
      <c r="C44" s="46"/>
      <c r="D44" s="44"/>
      <c r="E44" s="44"/>
      <c r="F44" s="44"/>
      <c r="G44" s="44"/>
      <c r="H44" s="47"/>
      <c r="I44" s="44"/>
      <c r="J44" s="44"/>
      <c r="K44" s="44"/>
      <c r="L44" s="44"/>
      <c r="M44" s="44"/>
      <c r="N44" s="44"/>
      <c r="O44" s="44"/>
      <c r="P44" s="44"/>
      <c r="Q44" s="44"/>
      <c r="R44" s="48"/>
      <c r="S44" s="44"/>
      <c r="T44" s="44"/>
      <c r="U44" s="44"/>
      <c r="V44" s="44"/>
      <c r="W44" s="44"/>
      <c r="X44" s="44"/>
      <c r="Y44" s="44"/>
      <c r="Z44" s="44"/>
      <c r="AA44" s="44"/>
      <c r="AB44" s="44"/>
      <c r="AC44" s="44"/>
      <c r="AD44" s="44"/>
      <c r="AE44" s="44"/>
      <c r="AF44" s="44"/>
      <c r="AG44" s="44"/>
      <c r="AH44" s="44"/>
      <c r="AI44" s="44"/>
      <c r="AJ44" s="44"/>
      <c r="AK44" s="48"/>
      <c r="AL44" s="44"/>
      <c r="AM44" s="44"/>
      <c r="AX44" s="44"/>
      <c r="AY44" s="44"/>
      <c r="AZ44" s="44"/>
      <c r="BA44" s="44"/>
      <c r="BB44" s="44"/>
    </row>
    <row r="45" spans="1:54" x14ac:dyDescent="0.2">
      <c r="A45" s="46"/>
      <c r="B45" s="44"/>
      <c r="C45" s="46"/>
      <c r="D45" s="44"/>
      <c r="E45" s="44"/>
      <c r="F45" s="44"/>
      <c r="G45" s="44"/>
      <c r="H45" s="47"/>
      <c r="I45" s="44"/>
      <c r="J45" s="44"/>
      <c r="K45" s="44"/>
      <c r="L45" s="44"/>
      <c r="M45" s="44"/>
      <c r="N45" s="44"/>
      <c r="O45" s="44"/>
      <c r="P45" s="44"/>
      <c r="Q45" s="44"/>
      <c r="R45" s="48"/>
      <c r="S45" s="44"/>
      <c r="T45" s="44"/>
      <c r="U45" s="44"/>
      <c r="V45" s="44"/>
      <c r="W45" s="44"/>
      <c r="X45" s="44"/>
      <c r="Y45" s="44"/>
      <c r="Z45" s="44"/>
      <c r="AA45" s="44"/>
      <c r="AB45" s="44"/>
      <c r="AC45" s="44"/>
      <c r="AD45" s="44"/>
      <c r="AE45" s="44"/>
      <c r="AF45" s="44"/>
      <c r="AG45" s="44"/>
      <c r="AH45" s="80"/>
      <c r="AI45" s="47"/>
      <c r="AJ45" s="47"/>
      <c r="AK45" s="48"/>
      <c r="AL45" s="44"/>
      <c r="AM45" s="44"/>
      <c r="AN45" s="44"/>
      <c r="AO45" s="44"/>
      <c r="AP45" s="44"/>
      <c r="AQ45" s="44"/>
      <c r="AR45" s="44"/>
      <c r="AS45" s="44"/>
      <c r="AT45" s="44"/>
      <c r="AU45" s="44"/>
      <c r="AV45" s="44"/>
      <c r="AW45" s="44"/>
      <c r="AX45" s="44"/>
      <c r="AY45" s="44"/>
      <c r="AZ45" s="44"/>
      <c r="BA45" s="44"/>
      <c r="BB45" s="44"/>
    </row>
    <row r="46" spans="1:54" x14ac:dyDescent="0.2">
      <c r="A46" s="46"/>
      <c r="B46" s="44"/>
      <c r="C46" s="46"/>
      <c r="D46" s="44"/>
      <c r="E46" s="44"/>
      <c r="F46" s="44"/>
      <c r="G46" s="44"/>
      <c r="H46" s="47"/>
      <c r="I46" s="44"/>
      <c r="J46" s="44"/>
      <c r="K46" s="44"/>
      <c r="L46" s="44"/>
      <c r="M46" s="44"/>
      <c r="N46" s="44"/>
      <c r="O46" s="44"/>
      <c r="P46" s="44"/>
      <c r="Q46" s="44"/>
      <c r="R46" s="48"/>
      <c r="S46" s="44"/>
      <c r="T46" s="44"/>
      <c r="U46" s="44"/>
      <c r="V46" s="44"/>
      <c r="W46" s="44"/>
      <c r="X46" s="44"/>
      <c r="Y46" s="44"/>
      <c r="Z46" s="44"/>
      <c r="AA46" s="44"/>
      <c r="AB46" s="44"/>
      <c r="AC46" s="44"/>
      <c r="AD46" s="44"/>
      <c r="AE46" s="44"/>
      <c r="AF46" s="44"/>
      <c r="AG46" s="44"/>
      <c r="AH46" s="80"/>
      <c r="AI46" s="47"/>
      <c r="AJ46" s="47"/>
      <c r="AK46" s="48"/>
      <c r="AL46" s="44"/>
      <c r="AM46" s="44"/>
      <c r="AN46" s="44"/>
      <c r="AO46" s="44"/>
      <c r="AP46" s="44"/>
      <c r="AQ46" s="44"/>
      <c r="AR46" s="44"/>
      <c r="AS46" s="44"/>
      <c r="AT46" s="44"/>
      <c r="AU46" s="44"/>
      <c r="AV46" s="44"/>
      <c r="AW46" s="44"/>
      <c r="AX46" s="44"/>
      <c r="AY46" s="44"/>
      <c r="AZ46" s="44"/>
      <c r="BA46" s="44"/>
      <c r="BB46" s="44"/>
    </row>
    <row r="47" spans="1:54" x14ac:dyDescent="0.2">
      <c r="A47" s="46"/>
      <c r="B47" s="44"/>
      <c r="C47" s="81"/>
      <c r="D47" s="44"/>
      <c r="E47" s="44"/>
      <c r="F47" s="44"/>
      <c r="G47" s="44"/>
      <c r="H47" s="47"/>
      <c r="I47" s="44"/>
      <c r="J47" s="44"/>
      <c r="K47" s="44"/>
      <c r="L47" s="44"/>
      <c r="M47" s="44"/>
      <c r="N47" s="44"/>
      <c r="O47" s="44"/>
      <c r="P47" s="44"/>
      <c r="Q47" s="44"/>
      <c r="R47" s="48"/>
      <c r="S47" s="44"/>
      <c r="T47" s="44"/>
      <c r="U47" s="44"/>
      <c r="V47" s="44"/>
      <c r="W47" s="44"/>
      <c r="X47" s="44"/>
      <c r="Y47" s="44"/>
      <c r="Z47" s="44"/>
      <c r="AA47" s="44"/>
      <c r="AB47" s="44"/>
      <c r="AC47" s="44"/>
      <c r="AD47" s="44"/>
      <c r="AE47" s="44"/>
      <c r="AF47" s="44"/>
      <c r="AG47" s="44"/>
      <c r="AH47" s="80"/>
      <c r="AI47" s="47"/>
      <c r="AJ47" s="47"/>
      <c r="AK47" s="48"/>
      <c r="AL47" s="44"/>
      <c r="AM47" s="44"/>
      <c r="AN47" s="44"/>
      <c r="AO47" s="44"/>
      <c r="AP47" s="44"/>
      <c r="AQ47" s="44"/>
      <c r="AR47" s="44"/>
      <c r="AS47" s="44"/>
      <c r="AT47" s="44"/>
      <c r="AU47" s="44"/>
      <c r="AV47" s="44"/>
      <c r="AW47" s="44"/>
      <c r="AX47" s="44"/>
      <c r="AY47" s="44"/>
      <c r="AZ47" s="44"/>
      <c r="BA47" s="44"/>
      <c r="BB47" s="44"/>
    </row>
    <row r="48" spans="1:54" x14ac:dyDescent="0.2">
      <c r="A48" s="46"/>
      <c r="B48" s="44"/>
      <c r="C48" s="46"/>
      <c r="D48" s="44"/>
      <c r="E48" s="44"/>
      <c r="F48" s="44"/>
      <c r="G48" s="44"/>
      <c r="H48" s="47"/>
      <c r="I48" s="44"/>
      <c r="J48" s="44"/>
      <c r="K48" s="44"/>
      <c r="L48" s="44"/>
      <c r="M48" s="44"/>
      <c r="N48" s="44"/>
      <c r="O48" s="44"/>
      <c r="P48" s="44"/>
      <c r="Q48" s="44"/>
      <c r="R48" s="48"/>
      <c r="S48" s="44"/>
      <c r="T48" s="44"/>
      <c r="U48" s="44"/>
      <c r="V48" s="44"/>
      <c r="W48" s="44"/>
      <c r="X48" s="44"/>
      <c r="Y48" s="44"/>
      <c r="Z48" s="44"/>
      <c r="AA48" s="44"/>
      <c r="AB48" s="44"/>
      <c r="AC48" s="44"/>
      <c r="AD48" s="44"/>
      <c r="AE48" s="44"/>
      <c r="AF48" s="44"/>
      <c r="AG48" s="44"/>
      <c r="AH48" s="80"/>
      <c r="AI48" s="47"/>
      <c r="AJ48" s="47"/>
      <c r="AK48" s="48"/>
      <c r="AL48" s="44"/>
      <c r="AM48" s="44"/>
      <c r="AN48" s="44"/>
      <c r="AO48" s="44"/>
      <c r="AP48" s="44"/>
      <c r="AQ48" s="44"/>
      <c r="AR48" s="44"/>
      <c r="AS48" s="44"/>
      <c r="AT48" s="44"/>
      <c r="AU48" s="44"/>
      <c r="AV48" s="44"/>
      <c r="AW48" s="44"/>
      <c r="AX48" s="44"/>
      <c r="AY48" s="44"/>
      <c r="AZ48" s="44"/>
      <c r="BA48" s="44"/>
      <c r="BB48" s="44"/>
    </row>
    <row r="49" spans="1:54" x14ac:dyDescent="0.2">
      <c r="A49" s="46"/>
      <c r="B49" s="44"/>
      <c r="C49" s="46"/>
      <c r="D49" s="44"/>
      <c r="E49" s="44"/>
      <c r="F49" s="44"/>
      <c r="G49" s="44"/>
      <c r="H49" s="47"/>
      <c r="I49" s="44"/>
      <c r="J49" s="44"/>
      <c r="K49" s="44"/>
      <c r="L49" s="44"/>
      <c r="M49" s="44"/>
      <c r="N49" s="44"/>
      <c r="O49" s="44"/>
      <c r="P49" s="44"/>
      <c r="Q49" s="44"/>
      <c r="R49" s="48"/>
      <c r="S49" s="44"/>
      <c r="T49" s="44"/>
      <c r="U49" s="44"/>
      <c r="V49" s="44"/>
      <c r="W49" s="44"/>
      <c r="X49" s="44"/>
      <c r="Y49" s="44"/>
      <c r="Z49" s="44"/>
      <c r="AA49" s="44"/>
      <c r="AB49" s="44"/>
      <c r="AC49" s="44"/>
      <c r="AD49" s="44"/>
      <c r="AE49" s="44"/>
      <c r="AF49" s="44"/>
      <c r="AG49" s="44"/>
      <c r="AH49" s="80"/>
      <c r="AI49" s="47"/>
      <c r="AJ49" s="47"/>
      <c r="AK49" s="48"/>
      <c r="AL49" s="44"/>
      <c r="AM49" s="44"/>
      <c r="AN49" s="44"/>
      <c r="AO49" s="44"/>
      <c r="AP49" s="44"/>
      <c r="AQ49" s="44"/>
      <c r="AR49" s="44"/>
      <c r="AS49" s="44"/>
      <c r="AT49" s="44"/>
      <c r="AU49" s="44"/>
      <c r="AV49" s="44"/>
      <c r="AW49" s="44"/>
      <c r="AX49" s="44"/>
      <c r="AY49" s="44"/>
      <c r="AZ49" s="44"/>
      <c r="BA49" s="44"/>
      <c r="BB49" s="44"/>
    </row>
    <row r="50" spans="1:54" ht="15" customHeight="1" x14ac:dyDescent="0.2">
      <c r="A50" s="46"/>
      <c r="B50" s="44"/>
      <c r="C50" s="46"/>
      <c r="D50" s="44"/>
      <c r="E50" s="44"/>
      <c r="F50" s="44"/>
      <c r="G50" s="44"/>
      <c r="H50" s="47"/>
      <c r="I50" s="44"/>
      <c r="J50" s="44"/>
      <c r="K50" s="44"/>
      <c r="L50" s="44"/>
      <c r="M50" s="44"/>
      <c r="N50" s="44"/>
      <c r="O50" s="44"/>
      <c r="P50" s="44"/>
      <c r="Q50" s="44"/>
      <c r="R50" s="48"/>
      <c r="T50" s="82"/>
      <c r="U50" s="82"/>
      <c r="V50" s="112" t="s">
        <v>38</v>
      </c>
      <c r="W50" s="112"/>
      <c r="X50" s="112"/>
      <c r="Y50" s="112"/>
      <c r="Z50" s="112"/>
      <c r="AA50" s="112"/>
      <c r="AB50" s="112"/>
      <c r="AC50" s="112"/>
      <c r="AD50" s="112"/>
      <c r="AE50" s="112"/>
      <c r="AF50" s="112"/>
      <c r="AG50" s="112"/>
      <c r="AH50" s="112"/>
      <c r="AI50" s="112"/>
      <c r="AJ50" s="47"/>
      <c r="AK50" s="48"/>
      <c r="AL50" s="44"/>
      <c r="AM50" s="44"/>
      <c r="AN50" s="44"/>
      <c r="AO50" s="44"/>
      <c r="AP50" s="44"/>
      <c r="AQ50" s="44"/>
      <c r="AR50" s="44"/>
      <c r="AS50" s="44"/>
      <c r="AT50" s="44"/>
      <c r="AU50" s="44"/>
      <c r="AV50" s="44"/>
      <c r="AW50" s="44"/>
      <c r="AX50" s="44"/>
      <c r="AY50" s="44"/>
      <c r="AZ50" s="44"/>
      <c r="BA50" s="44"/>
      <c r="BB50" s="44"/>
    </row>
    <row r="51" spans="1:54" ht="15" customHeight="1" x14ac:dyDescent="0.2">
      <c r="A51" s="46"/>
      <c r="B51" s="44"/>
      <c r="C51" s="46"/>
      <c r="D51" s="44"/>
      <c r="E51" s="44"/>
      <c r="F51" s="44"/>
      <c r="G51" s="44"/>
      <c r="H51" s="47"/>
      <c r="I51" s="44"/>
      <c r="J51" s="44"/>
      <c r="K51" s="44"/>
      <c r="L51" s="44"/>
      <c r="M51" s="44"/>
      <c r="N51" s="44"/>
      <c r="O51" s="44"/>
      <c r="P51" s="44"/>
      <c r="Q51" s="44"/>
      <c r="R51" s="48"/>
      <c r="S51" s="82"/>
      <c r="T51" s="82"/>
      <c r="U51" s="82"/>
      <c r="V51" s="112"/>
      <c r="W51" s="112"/>
      <c r="X51" s="112"/>
      <c r="Y51" s="112"/>
      <c r="Z51" s="112"/>
      <c r="AA51" s="112"/>
      <c r="AB51" s="112"/>
      <c r="AC51" s="112"/>
      <c r="AD51" s="112"/>
      <c r="AE51" s="112"/>
      <c r="AF51" s="112"/>
      <c r="AG51" s="112"/>
      <c r="AH51" s="112"/>
      <c r="AI51" s="112"/>
      <c r="AJ51" s="47"/>
      <c r="AK51" s="48"/>
      <c r="AL51" s="44"/>
      <c r="AM51" s="44"/>
      <c r="AN51" s="44"/>
      <c r="AO51" s="44"/>
      <c r="AP51" s="44"/>
      <c r="AQ51" s="44"/>
      <c r="AR51" s="44"/>
      <c r="AS51" s="44"/>
      <c r="AT51" s="44"/>
      <c r="AU51" s="44"/>
      <c r="AV51" s="44"/>
      <c r="AW51" s="44"/>
      <c r="AX51" s="44"/>
      <c r="AY51" s="44"/>
      <c r="AZ51" s="44"/>
      <c r="BA51" s="44"/>
      <c r="BB51" s="44"/>
    </row>
    <row r="52" spans="1:54" ht="15" customHeight="1" x14ac:dyDescent="0.2">
      <c r="A52" s="46"/>
      <c r="B52" s="44"/>
      <c r="C52" s="46"/>
      <c r="D52" s="44"/>
      <c r="E52" s="44"/>
      <c r="F52" s="44"/>
      <c r="G52" s="44"/>
      <c r="H52" s="47"/>
      <c r="I52" s="44"/>
      <c r="J52" s="44"/>
      <c r="K52" s="44"/>
      <c r="L52" s="44"/>
      <c r="M52" s="44"/>
      <c r="N52" s="44"/>
      <c r="O52" s="44"/>
      <c r="P52" s="44"/>
      <c r="Q52" s="44"/>
      <c r="R52" s="48"/>
      <c r="S52" s="82"/>
      <c r="T52" s="82"/>
      <c r="U52" s="82"/>
      <c r="V52" s="112"/>
      <c r="W52" s="112"/>
      <c r="X52" s="112"/>
      <c r="Y52" s="112"/>
      <c r="Z52" s="112"/>
      <c r="AA52" s="112"/>
      <c r="AB52" s="112"/>
      <c r="AC52" s="112"/>
      <c r="AD52" s="112"/>
      <c r="AE52" s="112"/>
      <c r="AF52" s="112"/>
      <c r="AG52" s="112"/>
      <c r="AH52" s="112"/>
      <c r="AI52" s="112"/>
      <c r="AJ52" s="44"/>
      <c r="AK52" s="48"/>
      <c r="AL52" s="44"/>
      <c r="AM52" s="44"/>
      <c r="BB52" s="44"/>
    </row>
    <row r="53" spans="1:54" ht="15" customHeight="1" x14ac:dyDescent="0.2">
      <c r="A53" s="46"/>
      <c r="B53" s="44"/>
      <c r="C53" s="46"/>
      <c r="D53" s="44"/>
      <c r="E53" s="44"/>
      <c r="F53" s="44"/>
      <c r="G53" s="44"/>
      <c r="H53" s="47"/>
      <c r="I53" s="44"/>
      <c r="J53" s="44"/>
      <c r="K53" s="44"/>
      <c r="L53" s="44"/>
      <c r="M53" s="44"/>
      <c r="N53" s="44"/>
      <c r="O53" s="44"/>
      <c r="P53" s="44"/>
      <c r="Q53" s="44"/>
      <c r="R53" s="48"/>
      <c r="S53" s="82"/>
      <c r="T53" s="82"/>
      <c r="U53" s="82"/>
      <c r="V53" s="112"/>
      <c r="W53" s="112"/>
      <c r="X53" s="112"/>
      <c r="Y53" s="112"/>
      <c r="Z53" s="112"/>
      <c r="AA53" s="112"/>
      <c r="AB53" s="112"/>
      <c r="AC53" s="112"/>
      <c r="AD53" s="112"/>
      <c r="AE53" s="112"/>
      <c r="AF53" s="112"/>
      <c r="AG53" s="112"/>
      <c r="AH53" s="112"/>
      <c r="AI53" s="112"/>
      <c r="AJ53" s="44"/>
      <c r="AK53" s="48"/>
      <c r="AL53" s="44"/>
      <c r="AM53" s="44"/>
      <c r="BB53" s="44"/>
    </row>
    <row r="54" spans="1:54" ht="15" customHeight="1" x14ac:dyDescent="0.2">
      <c r="A54" s="46"/>
      <c r="B54" s="44"/>
      <c r="C54" s="46"/>
      <c r="D54" s="44"/>
      <c r="E54" s="44"/>
      <c r="F54" s="44"/>
      <c r="G54" s="44"/>
      <c r="H54" s="47"/>
      <c r="I54" s="44"/>
      <c r="J54" s="44"/>
      <c r="K54" s="44"/>
      <c r="L54" s="44"/>
      <c r="M54" s="44"/>
      <c r="N54" s="44"/>
      <c r="O54" s="44"/>
      <c r="P54" s="44"/>
      <c r="Q54" s="44"/>
      <c r="R54" s="48"/>
      <c r="S54" s="82"/>
      <c r="T54" s="82"/>
      <c r="U54" s="82"/>
      <c r="V54" s="112"/>
      <c r="W54" s="112"/>
      <c r="X54" s="112"/>
      <c r="Y54" s="112"/>
      <c r="Z54" s="112"/>
      <c r="AA54" s="112"/>
      <c r="AB54" s="112"/>
      <c r="AC54" s="112"/>
      <c r="AD54" s="112"/>
      <c r="AE54" s="112"/>
      <c r="AF54" s="112"/>
      <c r="AG54" s="112"/>
      <c r="AH54" s="112"/>
      <c r="AI54" s="112"/>
      <c r="AJ54" s="44"/>
      <c r="AK54" s="48"/>
      <c r="AL54" s="44"/>
      <c r="AM54" s="44"/>
      <c r="BB54" s="44"/>
    </row>
    <row r="55" spans="1:54" ht="15" customHeight="1" x14ac:dyDescent="0.15">
      <c r="A55" s="46"/>
      <c r="B55" s="44"/>
      <c r="C55" s="46"/>
      <c r="D55" s="44"/>
      <c r="E55" s="44"/>
      <c r="F55" s="44"/>
      <c r="G55" s="44"/>
      <c r="H55" s="44"/>
      <c r="I55" s="44"/>
      <c r="J55" s="44"/>
      <c r="K55" s="44"/>
      <c r="L55" s="44"/>
      <c r="M55" s="44"/>
      <c r="N55" s="44"/>
      <c r="O55" s="44"/>
      <c r="P55" s="44"/>
      <c r="Q55" s="44"/>
      <c r="R55" s="48"/>
      <c r="S55" s="82"/>
      <c r="T55" s="82"/>
      <c r="U55" s="82"/>
      <c r="V55" s="112"/>
      <c r="W55" s="112"/>
      <c r="X55" s="112"/>
      <c r="Y55" s="112"/>
      <c r="Z55" s="112"/>
      <c r="AA55" s="112"/>
      <c r="AB55" s="112"/>
      <c r="AC55" s="112"/>
      <c r="AD55" s="112"/>
      <c r="AE55" s="112"/>
      <c r="AF55" s="112"/>
      <c r="AG55" s="112"/>
      <c r="AH55" s="112"/>
      <c r="AI55" s="112"/>
      <c r="AJ55" s="44"/>
      <c r="AK55" s="48"/>
      <c r="AL55" s="44"/>
      <c r="AM55" s="44"/>
      <c r="BB55" s="44"/>
    </row>
    <row r="56" spans="1:54" ht="15" customHeight="1" thickBot="1" x14ac:dyDescent="0.2">
      <c r="A56" s="46"/>
      <c r="B56" s="44"/>
      <c r="C56" s="46"/>
      <c r="D56" s="44"/>
      <c r="E56" s="44"/>
      <c r="F56" s="44"/>
      <c r="G56" s="44"/>
      <c r="H56" s="44"/>
      <c r="I56" s="44"/>
      <c r="J56" s="44"/>
      <c r="K56" s="44"/>
      <c r="L56" s="44"/>
      <c r="M56" s="44"/>
      <c r="N56" s="44"/>
      <c r="O56" s="44"/>
      <c r="P56" s="44"/>
      <c r="Q56" s="44"/>
      <c r="R56" s="48"/>
      <c r="S56" s="82"/>
      <c r="T56" s="82"/>
      <c r="U56" s="82"/>
      <c r="V56" s="112"/>
      <c r="W56" s="112"/>
      <c r="X56" s="112"/>
      <c r="Y56" s="112"/>
      <c r="Z56" s="112"/>
      <c r="AA56" s="112"/>
      <c r="AB56" s="112"/>
      <c r="AC56" s="112"/>
      <c r="AD56" s="112"/>
      <c r="AE56" s="112"/>
      <c r="AF56" s="112"/>
      <c r="AG56" s="112"/>
      <c r="AH56" s="112"/>
      <c r="AI56" s="112"/>
      <c r="AJ56" s="44"/>
      <c r="AK56" s="48"/>
      <c r="AL56" s="44"/>
      <c r="AM56" s="44"/>
      <c r="BB56" s="44"/>
    </row>
    <row r="57" spans="1:54" ht="21" x14ac:dyDescent="0.15">
      <c r="A57" s="46"/>
      <c r="B57" s="44"/>
      <c r="C57" s="46"/>
      <c r="D57" s="44"/>
      <c r="E57" s="44"/>
      <c r="F57" s="44"/>
      <c r="G57" s="44"/>
      <c r="H57" s="44"/>
      <c r="I57" s="44"/>
      <c r="J57" s="44"/>
      <c r="K57" s="44"/>
      <c r="L57" s="44"/>
      <c r="M57" s="44"/>
      <c r="N57" s="44"/>
      <c r="O57" s="44"/>
      <c r="P57" s="44"/>
      <c r="Q57" s="44"/>
      <c r="R57" s="48"/>
      <c r="S57" s="69"/>
      <c r="T57" s="69"/>
      <c r="U57" s="69"/>
      <c r="V57" s="69"/>
      <c r="W57" s="44"/>
      <c r="X57" s="44"/>
      <c r="Y57" s="44"/>
      <c r="Z57" s="44"/>
      <c r="AA57" s="108" t="s">
        <v>39</v>
      </c>
      <c r="AB57" s="109"/>
      <c r="AC57" s="109"/>
      <c r="AD57" s="110"/>
      <c r="AH57" s="44"/>
      <c r="AI57" s="44"/>
      <c r="AJ57" s="44"/>
      <c r="AK57" s="48"/>
      <c r="AL57" s="44"/>
      <c r="AM57" s="44"/>
      <c r="BB57" s="44"/>
    </row>
    <row r="58" spans="1:54" ht="16" x14ac:dyDescent="0.15">
      <c r="A58" s="46"/>
      <c r="B58" s="44"/>
      <c r="C58" s="46"/>
      <c r="D58" s="44"/>
      <c r="E58" s="44"/>
      <c r="F58" s="44"/>
      <c r="G58" s="44"/>
      <c r="H58" s="44"/>
      <c r="I58" s="44"/>
      <c r="J58" s="44"/>
      <c r="K58" s="44"/>
      <c r="L58" s="44"/>
      <c r="M58" s="44"/>
      <c r="N58" s="44"/>
      <c r="O58" s="44"/>
      <c r="P58" s="44"/>
      <c r="Q58" s="44"/>
      <c r="R58" s="48"/>
      <c r="S58" s="69"/>
      <c r="T58" s="69"/>
      <c r="U58" s="69"/>
      <c r="V58" s="69"/>
      <c r="AA58" s="83" t="s">
        <v>0</v>
      </c>
      <c r="AB58" s="84" t="s">
        <v>40</v>
      </c>
      <c r="AC58" s="84" t="s">
        <v>41</v>
      </c>
      <c r="AD58" s="85" t="s">
        <v>42</v>
      </c>
      <c r="AH58" s="44"/>
      <c r="AI58" s="44"/>
      <c r="AJ58" s="44"/>
      <c r="AK58" s="48"/>
      <c r="AL58" s="44"/>
      <c r="AM58" s="44"/>
      <c r="BB58" s="44"/>
    </row>
    <row r="59" spans="1:54" ht="16" x14ac:dyDescent="0.15">
      <c r="A59" s="46"/>
      <c r="B59" s="44"/>
      <c r="C59" s="46"/>
      <c r="D59" s="44"/>
      <c r="E59" s="44"/>
      <c r="F59" s="44"/>
      <c r="G59" s="44"/>
      <c r="H59" s="44"/>
      <c r="I59" s="44"/>
      <c r="J59" s="44"/>
      <c r="K59" s="44"/>
      <c r="L59" s="44"/>
      <c r="M59" s="44"/>
      <c r="N59" s="44"/>
      <c r="O59" s="44"/>
      <c r="P59" s="44"/>
      <c r="Q59" s="44"/>
      <c r="R59" s="48"/>
      <c r="S59" s="69"/>
      <c r="T59" s="69"/>
      <c r="U59" s="69"/>
      <c r="V59" s="69"/>
      <c r="AA59" s="83" t="s">
        <v>7</v>
      </c>
      <c r="AB59" s="84" t="s">
        <v>43</v>
      </c>
      <c r="AC59" s="84" t="s">
        <v>43</v>
      </c>
      <c r="AD59" s="85" t="s">
        <v>44</v>
      </c>
      <c r="AH59" s="44"/>
      <c r="AI59" s="44"/>
      <c r="AJ59" s="44"/>
      <c r="AK59" s="48"/>
      <c r="AL59" s="44"/>
      <c r="AM59" s="44"/>
      <c r="BB59" s="44"/>
    </row>
    <row r="60" spans="1:54" ht="16" x14ac:dyDescent="0.2">
      <c r="A60" s="46"/>
      <c r="B60" s="44"/>
      <c r="C60" s="46"/>
      <c r="D60" s="44"/>
      <c r="E60" s="44"/>
      <c r="F60" s="44"/>
      <c r="G60" s="44"/>
      <c r="H60" s="44"/>
      <c r="I60" s="44"/>
      <c r="J60" s="44"/>
      <c r="K60" s="44"/>
      <c r="L60" s="44"/>
      <c r="M60" s="44"/>
      <c r="N60" s="44"/>
      <c r="O60" s="44"/>
      <c r="P60" s="44"/>
      <c r="Q60" s="44"/>
      <c r="R60" s="48"/>
      <c r="S60" s="69"/>
      <c r="T60" s="69"/>
      <c r="U60" s="69"/>
      <c r="V60" s="69"/>
      <c r="AA60" s="86">
        <f t="shared" ref="AA60:AA72" si="1">K16</f>
        <v>4.7833150497795618</v>
      </c>
      <c r="AB60" s="52">
        <f t="shared" ref="AB60:AB72" si="2">$E$35*$AA60^6-$E$36*$AA60^5+$E$37*$AA60^4-$K$35*$AA60^3+$K$36*$AA60^2-$K$37*$AA60+$K$38</f>
        <v>-39.770544392315344</v>
      </c>
      <c r="AC60" s="87">
        <f t="shared" ref="AC60:AC72" si="3">C16</f>
        <v>-40</v>
      </c>
      <c r="AD60" s="88">
        <f>(AC60-AB60)/AC60</f>
        <v>5.7363901921164027E-3</v>
      </c>
      <c r="AH60" s="44"/>
      <c r="AI60" s="44"/>
      <c r="AJ60" s="44"/>
      <c r="AK60" s="48"/>
      <c r="AL60" s="44"/>
      <c r="AM60" s="44"/>
      <c r="BB60" s="44"/>
    </row>
    <row r="61" spans="1:54" ht="16" x14ac:dyDescent="0.2">
      <c r="A61" s="46"/>
      <c r="B61" s="44"/>
      <c r="C61" s="46"/>
      <c r="D61" s="44"/>
      <c r="E61" s="44"/>
      <c r="F61" s="44"/>
      <c r="G61" s="44"/>
      <c r="H61" s="44"/>
      <c r="I61" s="44"/>
      <c r="J61" s="44"/>
      <c r="K61" s="44"/>
      <c r="L61" s="44"/>
      <c r="M61" s="44"/>
      <c r="N61" s="44"/>
      <c r="O61" s="44"/>
      <c r="P61" s="44"/>
      <c r="Q61" s="44"/>
      <c r="R61" s="48"/>
      <c r="S61" s="69"/>
      <c r="T61" s="69"/>
      <c r="U61" s="69"/>
      <c r="V61" s="69"/>
      <c r="AA61" s="86">
        <f t="shared" si="1"/>
        <v>4.271270718232044</v>
      </c>
      <c r="AB61" s="52">
        <f t="shared" si="2"/>
        <v>-21.180791106400932</v>
      </c>
      <c r="AC61" s="87">
        <f t="shared" si="3"/>
        <v>-20</v>
      </c>
      <c r="AD61" s="88">
        <f t="shared" ref="AD61:AD72" si="4">(AC61-AB61)/AC61</f>
        <v>-5.9039555320046587E-2</v>
      </c>
      <c r="AH61" s="44"/>
      <c r="AI61" s="44"/>
      <c r="AJ61" s="44"/>
      <c r="AK61" s="48"/>
      <c r="AL61" s="44"/>
      <c r="AM61" s="44"/>
      <c r="BB61" s="44"/>
    </row>
    <row r="62" spans="1:54" ht="16" x14ac:dyDescent="0.2">
      <c r="A62" s="46"/>
      <c r="B62" s="44"/>
      <c r="C62" s="46"/>
      <c r="D62" s="44"/>
      <c r="E62" s="44"/>
      <c r="F62" s="44"/>
      <c r="G62" s="44"/>
      <c r="H62" s="44"/>
      <c r="I62" s="44"/>
      <c r="J62" s="44"/>
      <c r="K62" s="44"/>
      <c r="L62" s="44"/>
      <c r="M62" s="44"/>
      <c r="N62" s="44"/>
      <c r="O62" s="44"/>
      <c r="P62" s="44"/>
      <c r="Q62" s="44"/>
      <c r="R62" s="48"/>
      <c r="S62" s="69"/>
      <c r="T62" s="69"/>
      <c r="U62" s="69"/>
      <c r="V62" s="69"/>
      <c r="AA62" s="86">
        <f t="shared" si="1"/>
        <v>3.865830442849076</v>
      </c>
      <c r="AB62" s="52">
        <f t="shared" si="2"/>
        <v>-8.4988647389935181</v>
      </c>
      <c r="AC62" s="87">
        <f t="shared" si="3"/>
        <v>-10</v>
      </c>
      <c r="AD62" s="88">
        <f t="shared" si="4"/>
        <v>0.15011352610064818</v>
      </c>
      <c r="AH62" s="44"/>
      <c r="AI62" s="44"/>
      <c r="AJ62" s="44"/>
      <c r="AK62" s="48"/>
      <c r="AL62" s="44"/>
      <c r="AM62" s="44"/>
      <c r="BB62" s="44"/>
    </row>
    <row r="63" spans="1:54" ht="16" x14ac:dyDescent="0.2">
      <c r="A63" s="46"/>
      <c r="B63" s="44"/>
      <c r="C63" s="46"/>
      <c r="D63" s="44"/>
      <c r="E63" s="44"/>
      <c r="F63" s="44"/>
      <c r="G63" s="44"/>
      <c r="H63" s="47"/>
      <c r="I63" s="44"/>
      <c r="J63" s="44"/>
      <c r="K63" s="44"/>
      <c r="L63" s="44"/>
      <c r="M63" s="47"/>
      <c r="N63" s="44"/>
      <c r="O63" s="44"/>
      <c r="P63" s="44"/>
      <c r="Q63" s="44"/>
      <c r="R63" s="48"/>
      <c r="S63" s="69"/>
      <c r="T63" s="69"/>
      <c r="U63" s="69"/>
      <c r="V63" s="69"/>
      <c r="AA63" s="86">
        <f t="shared" si="1"/>
        <v>3.3801258992805754</v>
      </c>
      <c r="AB63" s="52">
        <f t="shared" si="2"/>
        <v>-0.27157325926651765</v>
      </c>
      <c r="AC63" s="87">
        <f t="shared" si="3"/>
        <v>0</v>
      </c>
      <c r="AD63" s="89" t="s">
        <v>45</v>
      </c>
      <c r="AH63" s="44"/>
      <c r="AI63" s="44"/>
      <c r="AJ63" s="44"/>
      <c r="AK63" s="48"/>
      <c r="AL63" s="44"/>
      <c r="AM63" s="44"/>
      <c r="BB63" s="44"/>
    </row>
    <row r="64" spans="1:54" ht="16" x14ac:dyDescent="0.2">
      <c r="A64" s="46"/>
      <c r="B64" s="44"/>
      <c r="C64" s="46"/>
      <c r="D64" s="44"/>
      <c r="E64" s="44"/>
      <c r="F64" s="44"/>
      <c r="G64" s="44"/>
      <c r="H64" s="47"/>
      <c r="I64" s="44"/>
      <c r="J64" s="44"/>
      <c r="K64" s="44"/>
      <c r="L64" s="44"/>
      <c r="M64" s="44"/>
      <c r="N64" s="44"/>
      <c r="O64" s="44"/>
      <c r="P64" s="44"/>
      <c r="Q64" s="44"/>
      <c r="R64" s="48"/>
      <c r="S64" s="69"/>
      <c r="T64" s="69"/>
      <c r="U64" s="69"/>
      <c r="V64" s="69"/>
      <c r="AA64" s="86">
        <f t="shared" si="1"/>
        <v>2.3181818181818183</v>
      </c>
      <c r="AB64" s="52">
        <f t="shared" si="2"/>
        <v>18.47195084544461</v>
      </c>
      <c r="AC64" s="87">
        <f t="shared" si="3"/>
        <v>20</v>
      </c>
      <c r="AD64" s="88">
        <f t="shared" si="4"/>
        <v>7.6402457727769504E-2</v>
      </c>
      <c r="AH64" s="44"/>
      <c r="AI64" s="44"/>
      <c r="AJ64" s="44"/>
      <c r="AK64" s="48"/>
      <c r="AL64" s="44"/>
      <c r="AM64" s="44"/>
    </row>
    <row r="65" spans="1:39" ht="16" x14ac:dyDescent="0.2">
      <c r="A65" s="46"/>
      <c r="B65" s="44"/>
      <c r="C65" s="46"/>
      <c r="D65" s="44"/>
      <c r="E65" s="44"/>
      <c r="F65" s="44"/>
      <c r="G65" s="44"/>
      <c r="H65" s="47"/>
      <c r="I65" s="44"/>
      <c r="J65" s="44"/>
      <c r="K65" s="44"/>
      <c r="L65" s="44"/>
      <c r="M65" s="44"/>
      <c r="N65" s="44"/>
      <c r="O65" s="44"/>
      <c r="P65" s="44"/>
      <c r="Q65" s="44"/>
      <c r="R65" s="48"/>
      <c r="S65" s="69"/>
      <c r="T65" s="69"/>
      <c r="U65" s="69"/>
      <c r="V65" s="69"/>
      <c r="AA65" s="86">
        <f t="shared" si="1"/>
        <v>2.074490804824995</v>
      </c>
      <c r="AB65" s="52">
        <f t="shared" si="2"/>
        <v>25.380221260274595</v>
      </c>
      <c r="AC65" s="87">
        <f t="shared" si="3"/>
        <v>25</v>
      </c>
      <c r="AD65" s="88">
        <f t="shared" si="4"/>
        <v>-1.5208850410983814E-2</v>
      </c>
      <c r="AH65" s="44"/>
      <c r="AI65" s="44"/>
      <c r="AJ65" s="44"/>
      <c r="AK65" s="48"/>
      <c r="AL65" s="44"/>
      <c r="AM65" s="44"/>
    </row>
    <row r="66" spans="1:39" x14ac:dyDescent="0.2">
      <c r="A66" s="46"/>
      <c r="B66" s="44"/>
      <c r="C66" s="46"/>
      <c r="D66" s="44"/>
      <c r="E66" s="44"/>
      <c r="F66" s="44"/>
      <c r="G66" s="44"/>
      <c r="H66" s="47"/>
      <c r="I66" s="44"/>
      <c r="J66" s="44"/>
      <c r="K66" s="44"/>
      <c r="L66" s="44"/>
      <c r="M66" s="44"/>
      <c r="N66" s="44"/>
      <c r="O66" s="44"/>
      <c r="P66" s="44"/>
      <c r="Q66" s="44"/>
      <c r="R66" s="48"/>
      <c r="S66" s="44"/>
      <c r="T66" s="44"/>
      <c r="U66" s="44"/>
      <c r="V66" s="44"/>
      <c r="AA66" s="86">
        <f t="shared" si="1"/>
        <v>1.4353293413173653</v>
      </c>
      <c r="AB66" s="52">
        <f t="shared" si="2"/>
        <v>42.751439874630137</v>
      </c>
      <c r="AC66" s="87">
        <f t="shared" si="3"/>
        <v>40</v>
      </c>
      <c r="AD66" s="88">
        <f t="shared" si="4"/>
        <v>-6.8785996865753415E-2</v>
      </c>
      <c r="AF66" s="44"/>
      <c r="AG66" s="44"/>
      <c r="AH66" s="44"/>
      <c r="AI66" s="44"/>
      <c r="AJ66" s="44"/>
      <c r="AK66" s="48"/>
      <c r="AL66" s="44"/>
      <c r="AM66" s="44"/>
    </row>
    <row r="67" spans="1:39" x14ac:dyDescent="0.2">
      <c r="A67" s="46"/>
      <c r="B67" s="44"/>
      <c r="C67" s="46"/>
      <c r="D67" s="44"/>
      <c r="E67" s="44"/>
      <c r="F67" s="44"/>
      <c r="G67" s="44"/>
      <c r="H67" s="47"/>
      <c r="I67" s="44"/>
      <c r="J67" s="44"/>
      <c r="K67" s="44"/>
      <c r="L67" s="44"/>
      <c r="M67" s="44"/>
      <c r="N67" s="44"/>
      <c r="O67" s="44"/>
      <c r="P67" s="44"/>
      <c r="Q67" s="44"/>
      <c r="R67" s="48"/>
      <c r="S67" s="44"/>
      <c r="T67" s="44"/>
      <c r="U67" s="44"/>
      <c r="V67" s="44"/>
      <c r="AA67" s="86">
        <f t="shared" si="1"/>
        <v>0.8452725250278087</v>
      </c>
      <c r="AB67" s="52">
        <f t="shared" si="2"/>
        <v>57.209026878764064</v>
      </c>
      <c r="AC67" s="87">
        <f t="shared" si="3"/>
        <v>60</v>
      </c>
      <c r="AD67" s="88">
        <f t="shared" si="4"/>
        <v>4.6516218687265604E-2</v>
      </c>
      <c r="AF67" s="44"/>
      <c r="AG67" s="44"/>
      <c r="AH67" s="44"/>
      <c r="AI67" s="44"/>
      <c r="AJ67" s="44"/>
      <c r="AK67" s="48"/>
      <c r="AL67" s="44"/>
      <c r="AM67" s="44"/>
    </row>
    <row r="68" spans="1:39" x14ac:dyDescent="0.2">
      <c r="A68" s="46"/>
      <c r="B68" s="44"/>
      <c r="C68" s="46"/>
      <c r="D68" s="44"/>
      <c r="E68" s="44"/>
      <c r="F68" s="44"/>
      <c r="G68" s="44"/>
      <c r="H68" s="47"/>
      <c r="I68" s="44"/>
      <c r="J68" s="44"/>
      <c r="K68" s="44"/>
      <c r="L68" s="44"/>
      <c r="M68" s="44"/>
      <c r="N68" s="44"/>
      <c r="O68" s="44"/>
      <c r="P68" s="44"/>
      <c r="Q68" s="44"/>
      <c r="R68" s="48"/>
      <c r="S68" s="44"/>
      <c r="T68" s="44"/>
      <c r="U68" s="44"/>
      <c r="V68" s="44"/>
      <c r="AA68" s="86">
        <f t="shared" si="1"/>
        <v>0.49572675293409568</v>
      </c>
      <c r="AB68" s="52">
        <f t="shared" si="2"/>
        <v>77.99594730060025</v>
      </c>
      <c r="AC68" s="87">
        <f t="shared" si="3"/>
        <v>80</v>
      </c>
      <c r="AD68" s="88">
        <f t="shared" si="4"/>
        <v>2.505065874249688E-2</v>
      </c>
      <c r="AF68" s="44"/>
      <c r="AG68" s="44"/>
      <c r="AH68" s="44"/>
      <c r="AI68" s="44"/>
      <c r="AJ68" s="44"/>
      <c r="AK68" s="48"/>
      <c r="AL68" s="44"/>
      <c r="AM68" s="44"/>
    </row>
    <row r="69" spans="1:39" x14ac:dyDescent="0.2">
      <c r="A69" s="46"/>
      <c r="B69" s="90"/>
      <c r="C69" s="46"/>
      <c r="D69" s="44"/>
      <c r="E69" s="44"/>
      <c r="F69" s="44"/>
      <c r="G69" s="44"/>
      <c r="H69" s="44"/>
      <c r="I69" s="44"/>
      <c r="J69" s="44"/>
      <c r="K69" s="44"/>
      <c r="L69" s="44"/>
      <c r="M69" s="44"/>
      <c r="N69" s="44"/>
      <c r="O69" s="44"/>
      <c r="P69" s="44"/>
      <c r="Q69" s="44"/>
      <c r="R69" s="48"/>
      <c r="S69" s="44"/>
      <c r="T69" s="44"/>
      <c r="U69" s="44"/>
      <c r="V69" s="44"/>
      <c r="AA69" s="86">
        <f t="shared" si="1"/>
        <v>0.29774011299435027</v>
      </c>
      <c r="AB69" s="52">
        <f t="shared" si="2"/>
        <v>102.82961455687254</v>
      </c>
      <c r="AC69" s="87">
        <f t="shared" si="3"/>
        <v>100</v>
      </c>
      <c r="AD69" s="88">
        <f t="shared" si="4"/>
        <v>-2.8296145568725423E-2</v>
      </c>
      <c r="AF69" s="44"/>
      <c r="AG69" s="44"/>
      <c r="AH69" s="44"/>
      <c r="AI69" s="44"/>
      <c r="AJ69" s="44"/>
      <c r="AK69" s="48"/>
      <c r="AL69" s="44"/>
      <c r="AM69" s="44"/>
    </row>
    <row r="70" spans="1:39" x14ac:dyDescent="0.2">
      <c r="A70" s="46"/>
      <c r="B70" s="80"/>
      <c r="C70" s="46"/>
      <c r="D70" s="44"/>
      <c r="E70" s="44"/>
      <c r="F70" s="44"/>
      <c r="G70" s="44"/>
      <c r="H70" s="44"/>
      <c r="I70" s="44"/>
      <c r="J70" s="44"/>
      <c r="K70" s="44"/>
      <c r="L70" s="44"/>
      <c r="M70" s="44"/>
      <c r="N70" s="44"/>
      <c r="O70" s="44"/>
      <c r="P70" s="44"/>
      <c r="Q70" s="44"/>
      <c r="R70" s="48"/>
      <c r="S70" s="44"/>
      <c r="T70" s="44"/>
      <c r="U70" s="44"/>
      <c r="V70" s="44"/>
      <c r="AA70" s="86">
        <f t="shared" si="1"/>
        <v>0.18512688724702858</v>
      </c>
      <c r="AB70" s="52">
        <f t="shared" si="2"/>
        <v>124.08159431850962</v>
      </c>
      <c r="AC70" s="87">
        <f t="shared" si="3"/>
        <v>120</v>
      </c>
      <c r="AD70" s="88">
        <f t="shared" si="4"/>
        <v>-3.4013285987580133E-2</v>
      </c>
      <c r="AF70" s="44"/>
      <c r="AG70" s="44"/>
      <c r="AH70" s="44"/>
      <c r="AI70" s="44"/>
      <c r="AJ70" s="44"/>
      <c r="AK70" s="48"/>
      <c r="AL70" s="44"/>
      <c r="AM70" s="44"/>
    </row>
    <row r="71" spans="1:39" x14ac:dyDescent="0.2">
      <c r="A71" s="46"/>
      <c r="B71" s="90"/>
      <c r="C71" s="46"/>
      <c r="D71" s="44"/>
      <c r="E71" s="44"/>
      <c r="F71" s="44"/>
      <c r="G71" s="44"/>
      <c r="H71" s="44"/>
      <c r="I71" s="44"/>
      <c r="J71" s="44"/>
      <c r="K71" s="44"/>
      <c r="L71" s="44"/>
      <c r="M71" s="44"/>
      <c r="N71" s="44"/>
      <c r="O71" s="44"/>
      <c r="P71" s="44"/>
      <c r="Q71" s="44"/>
      <c r="R71" s="48"/>
      <c r="S71" s="44"/>
      <c r="T71" s="44"/>
      <c r="U71" s="44"/>
      <c r="V71" s="44"/>
      <c r="AA71" s="86">
        <f t="shared" si="1"/>
        <v>0.11790947574080103</v>
      </c>
      <c r="AB71" s="52">
        <f t="shared" si="2"/>
        <v>139.98787605309937</v>
      </c>
      <c r="AC71" s="87">
        <f t="shared" si="3"/>
        <v>140</v>
      </c>
      <c r="AD71" s="88">
        <f t="shared" si="4"/>
        <v>8.6599620718784209E-5</v>
      </c>
      <c r="AF71" s="44"/>
      <c r="AG71" s="44"/>
      <c r="AH71" s="44"/>
      <c r="AI71" s="44"/>
      <c r="AJ71" s="44"/>
      <c r="AK71" s="48"/>
      <c r="AL71" s="44"/>
      <c r="AM71" s="44"/>
    </row>
    <row r="72" spans="1:39" ht="16" thickBot="1" x14ac:dyDescent="0.25">
      <c r="A72" s="46"/>
      <c r="B72" s="80"/>
      <c r="C72" s="46"/>
      <c r="D72" s="44"/>
      <c r="E72" s="44"/>
      <c r="F72" s="44"/>
      <c r="G72" s="44"/>
      <c r="H72" s="47"/>
      <c r="I72" s="44"/>
      <c r="J72" s="44"/>
      <c r="K72" s="44"/>
      <c r="L72" s="44"/>
      <c r="M72" s="44"/>
      <c r="N72" s="44"/>
      <c r="O72" s="44"/>
      <c r="P72" s="44"/>
      <c r="Q72" s="44"/>
      <c r="R72" s="48"/>
      <c r="S72" s="44"/>
      <c r="T72" s="44"/>
      <c r="U72" s="44"/>
      <c r="V72" s="44"/>
      <c r="AA72" s="91">
        <f t="shared" si="1"/>
        <v>9.5093228655544648E-2</v>
      </c>
      <c r="AB72" s="92">
        <f t="shared" si="2"/>
        <v>146.0141024381557</v>
      </c>
      <c r="AC72" s="93">
        <f t="shared" si="3"/>
        <v>150</v>
      </c>
      <c r="AD72" s="94">
        <f t="shared" si="4"/>
        <v>2.6572650412295312E-2</v>
      </c>
      <c r="AF72" s="44"/>
      <c r="AG72" s="44"/>
      <c r="AH72" s="44"/>
      <c r="AI72" s="44"/>
      <c r="AJ72" s="44"/>
      <c r="AK72" s="48"/>
      <c r="AL72" s="44"/>
      <c r="AM72" s="44"/>
    </row>
    <row r="73" spans="1:39" x14ac:dyDescent="0.2">
      <c r="A73" s="46"/>
      <c r="B73" s="44"/>
      <c r="C73" s="46"/>
      <c r="D73" s="44"/>
      <c r="E73" s="44"/>
      <c r="F73" s="44"/>
      <c r="G73" s="44"/>
      <c r="H73" s="47"/>
      <c r="I73" s="44"/>
      <c r="J73" s="44"/>
      <c r="K73" s="44"/>
      <c r="L73" s="44"/>
      <c r="M73" s="44"/>
      <c r="N73" s="44"/>
      <c r="O73" s="44"/>
      <c r="P73" s="44"/>
      <c r="Q73" s="44"/>
      <c r="R73" s="48"/>
      <c r="S73" s="44"/>
      <c r="T73" s="44"/>
      <c r="U73" s="44"/>
      <c r="V73" s="44"/>
      <c r="AF73" s="44"/>
      <c r="AG73" s="44"/>
      <c r="AH73" s="44"/>
      <c r="AI73" s="44"/>
      <c r="AJ73" s="44"/>
      <c r="AK73" s="48"/>
      <c r="AL73" s="44"/>
      <c r="AM73" s="44"/>
    </row>
    <row r="74" spans="1:39" x14ac:dyDescent="0.2">
      <c r="A74" s="46"/>
      <c r="B74" s="44"/>
      <c r="C74" s="46"/>
      <c r="D74" s="44"/>
      <c r="E74" s="44"/>
      <c r="F74" s="44"/>
      <c r="G74" s="44"/>
      <c r="H74" s="47"/>
      <c r="I74" s="44"/>
      <c r="J74" s="44"/>
      <c r="K74" s="44"/>
      <c r="L74" s="44"/>
      <c r="M74" s="44"/>
      <c r="N74" s="44"/>
      <c r="O74" s="44"/>
      <c r="P74" s="44"/>
      <c r="Q74" s="44"/>
      <c r="R74" s="48"/>
      <c r="S74" s="44"/>
      <c r="T74" s="44"/>
      <c r="U74" s="44"/>
      <c r="V74" s="44"/>
      <c r="W74" s="44"/>
      <c r="X74" s="44"/>
      <c r="AF74" s="44"/>
      <c r="AG74" s="44"/>
      <c r="AH74" s="44"/>
      <c r="AI74" s="44"/>
      <c r="AJ74" s="44"/>
      <c r="AK74" s="48"/>
      <c r="AL74" s="44"/>
      <c r="AM74" s="44"/>
    </row>
    <row r="75" spans="1:39" x14ac:dyDescent="0.15">
      <c r="A75" s="46"/>
      <c r="B75" s="44"/>
      <c r="C75" s="46"/>
      <c r="D75" s="44"/>
      <c r="E75" s="44"/>
      <c r="F75" s="44"/>
      <c r="G75" s="44"/>
      <c r="H75" s="44"/>
      <c r="I75" s="44"/>
      <c r="J75" s="44"/>
      <c r="K75" s="44"/>
      <c r="L75" s="44"/>
      <c r="M75" s="44"/>
      <c r="N75" s="44"/>
      <c r="O75" s="44"/>
      <c r="P75" s="44"/>
      <c r="Q75" s="44"/>
      <c r="R75" s="48"/>
      <c r="U75" s="44"/>
      <c r="V75" s="44"/>
      <c r="W75" s="44"/>
      <c r="X75" s="44"/>
      <c r="AF75" s="44"/>
      <c r="AG75" s="44"/>
      <c r="AH75" s="44"/>
      <c r="AI75" s="44"/>
      <c r="AJ75" s="44"/>
      <c r="AK75" s="48"/>
      <c r="AL75" s="44"/>
      <c r="AM75" s="44"/>
    </row>
    <row r="76" spans="1:39" x14ac:dyDescent="0.15">
      <c r="A76" s="46"/>
      <c r="B76" s="44"/>
      <c r="C76" s="46"/>
      <c r="D76" s="44"/>
      <c r="E76" s="44"/>
      <c r="F76" s="44"/>
      <c r="G76" s="44"/>
      <c r="H76" s="44"/>
      <c r="I76" s="44"/>
      <c r="J76" s="44"/>
      <c r="K76" s="44"/>
      <c r="L76" s="44"/>
      <c r="M76" s="44"/>
      <c r="N76" s="44"/>
      <c r="O76" s="44"/>
      <c r="P76" s="44"/>
      <c r="Q76" s="44"/>
      <c r="R76" s="48"/>
      <c r="U76" s="44"/>
      <c r="V76" s="44"/>
      <c r="W76" s="44"/>
      <c r="X76" s="44"/>
      <c r="Y76" s="44"/>
      <c r="Z76" s="44"/>
      <c r="AA76" s="44"/>
      <c r="AB76" s="44"/>
      <c r="AC76" s="44"/>
      <c r="AD76" s="44"/>
      <c r="AE76" s="44"/>
      <c r="AF76" s="44"/>
      <c r="AG76" s="44"/>
      <c r="AH76" s="44"/>
      <c r="AI76" s="44"/>
      <c r="AJ76" s="44"/>
      <c r="AK76" s="48"/>
      <c r="AL76" s="44"/>
      <c r="AM76" s="44"/>
    </row>
    <row r="77" spans="1:39" x14ac:dyDescent="0.15">
      <c r="A77" s="46"/>
      <c r="B77" s="44"/>
      <c r="C77" s="46"/>
      <c r="D77" s="44"/>
      <c r="E77" s="44"/>
      <c r="F77" s="44"/>
      <c r="G77" s="44"/>
      <c r="H77" s="44"/>
      <c r="I77" s="44"/>
      <c r="J77" s="44"/>
      <c r="K77" s="44"/>
      <c r="L77" s="44"/>
      <c r="M77" s="44"/>
      <c r="N77" s="44"/>
      <c r="O77" s="44"/>
      <c r="P77" s="44"/>
      <c r="Q77" s="44"/>
      <c r="R77" s="48"/>
      <c r="U77" s="44"/>
      <c r="V77" s="44"/>
      <c r="W77" s="44"/>
      <c r="X77" s="44"/>
      <c r="Y77" s="44"/>
      <c r="Z77" s="44"/>
      <c r="AA77" s="44"/>
      <c r="AB77" s="44"/>
      <c r="AC77" s="44"/>
      <c r="AD77" s="44"/>
      <c r="AE77" s="44"/>
      <c r="AF77" s="44"/>
      <c r="AG77" s="44"/>
      <c r="AH77" s="44"/>
      <c r="AI77" s="44"/>
      <c r="AJ77" s="44"/>
      <c r="AK77" s="48"/>
      <c r="AL77" s="44"/>
      <c r="AM77" s="44"/>
    </row>
    <row r="78" spans="1:39" ht="16" thickBot="1" x14ac:dyDescent="0.2">
      <c r="A78" s="46"/>
      <c r="B78" s="44"/>
      <c r="C78" s="95"/>
      <c r="D78" s="96"/>
      <c r="E78" s="96"/>
      <c r="F78" s="96"/>
      <c r="G78" s="96"/>
      <c r="H78" s="96"/>
      <c r="I78" s="96"/>
      <c r="J78" s="96"/>
      <c r="K78" s="96"/>
      <c r="L78" s="96"/>
      <c r="M78" s="96"/>
      <c r="N78" s="96"/>
      <c r="O78" s="96"/>
      <c r="P78" s="96"/>
      <c r="Q78" s="96"/>
      <c r="R78" s="97"/>
      <c r="T78" s="44"/>
      <c r="U78" s="44"/>
      <c r="V78" s="44"/>
      <c r="W78" s="44"/>
      <c r="X78" s="44"/>
      <c r="Y78" s="44"/>
      <c r="Z78" s="44"/>
      <c r="AA78" s="44"/>
      <c r="AB78" s="44"/>
      <c r="AC78" s="44"/>
      <c r="AD78" s="44"/>
      <c r="AE78" s="44"/>
      <c r="AF78" s="44"/>
      <c r="AG78" s="44"/>
      <c r="AH78" s="44"/>
      <c r="AI78" s="44"/>
      <c r="AJ78" s="44"/>
      <c r="AK78" s="48"/>
      <c r="AL78" s="44"/>
      <c r="AM78" s="44"/>
    </row>
    <row r="79" spans="1:39" ht="16" thickTop="1" x14ac:dyDescent="0.15">
      <c r="A79" s="46"/>
      <c r="B79" s="44"/>
      <c r="H79" s="45"/>
      <c r="K79" s="45"/>
      <c r="T79" s="44"/>
      <c r="U79" s="44"/>
      <c r="V79" s="44"/>
      <c r="W79" s="44"/>
      <c r="X79" s="44"/>
      <c r="Y79" s="44"/>
      <c r="Z79" s="44"/>
      <c r="AA79" s="44"/>
      <c r="AB79" s="44"/>
      <c r="AC79" s="44"/>
      <c r="AD79" s="44"/>
      <c r="AE79" s="44"/>
      <c r="AF79" s="44"/>
      <c r="AG79" s="44"/>
      <c r="AH79" s="44"/>
      <c r="AI79" s="44"/>
      <c r="AJ79" s="44"/>
      <c r="AK79" s="48"/>
      <c r="AL79" s="44"/>
      <c r="AM79" s="44"/>
    </row>
    <row r="80" spans="1:39" ht="16.5" customHeight="1" x14ac:dyDescent="0.15">
      <c r="A80" s="46"/>
      <c r="B80" s="44"/>
      <c r="H80" s="45"/>
      <c r="K80" s="45"/>
      <c r="T80" s="44"/>
      <c r="U80" s="44"/>
      <c r="V80" s="44"/>
      <c r="W80" s="44"/>
      <c r="X80" s="44"/>
      <c r="Y80" s="44"/>
      <c r="Z80" s="44"/>
      <c r="AA80" s="44"/>
      <c r="AB80" s="44"/>
      <c r="AC80" s="44"/>
      <c r="AD80" s="44"/>
      <c r="AE80" s="44"/>
      <c r="AF80" s="44"/>
      <c r="AG80" s="44"/>
      <c r="AH80" s="44"/>
      <c r="AI80" s="44"/>
      <c r="AJ80" s="44"/>
      <c r="AK80" s="48"/>
      <c r="AL80" s="44"/>
      <c r="AM80" s="44"/>
    </row>
    <row r="81" spans="1:40" x14ac:dyDescent="0.15">
      <c r="A81" s="46"/>
      <c r="B81" s="44"/>
      <c r="C81" s="98" t="s">
        <v>46</v>
      </c>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8"/>
      <c r="AL81" s="44"/>
      <c r="AM81" s="44"/>
    </row>
    <row r="82" spans="1:40" x14ac:dyDescent="0.15">
      <c r="A82" s="46"/>
      <c r="B82" s="44"/>
      <c r="C82" s="99">
        <v>0</v>
      </c>
      <c r="D82" s="99">
        <v>0.313</v>
      </c>
      <c r="E82" s="99">
        <v>0.625</v>
      </c>
      <c r="F82" s="99">
        <v>0.93799999999999994</v>
      </c>
      <c r="G82" s="99">
        <v>1.25</v>
      </c>
      <c r="H82" s="99">
        <v>1.5629999999999999</v>
      </c>
      <c r="I82" s="99">
        <v>1.875</v>
      </c>
      <c r="J82" s="99">
        <v>2.1880000000000002</v>
      </c>
      <c r="K82" s="99">
        <v>2.5</v>
      </c>
      <c r="L82" s="99">
        <v>2.8130000000000002</v>
      </c>
      <c r="M82" s="99">
        <v>3.125</v>
      </c>
      <c r="N82" s="99">
        <v>3.4380000000000002</v>
      </c>
      <c r="O82" s="99">
        <v>3.75</v>
      </c>
      <c r="P82" s="99">
        <v>4.0629999999999997</v>
      </c>
      <c r="Q82" s="99">
        <v>4.375</v>
      </c>
      <c r="R82" s="99">
        <v>4.6879999999999997</v>
      </c>
      <c r="S82" s="99">
        <v>5</v>
      </c>
      <c r="T82" s="44"/>
      <c r="U82" s="44"/>
      <c r="V82" s="44"/>
      <c r="W82" s="44"/>
      <c r="X82" s="44"/>
      <c r="Y82" s="44"/>
      <c r="Z82" s="44"/>
      <c r="AA82" s="44"/>
      <c r="AB82" s="44"/>
      <c r="AC82" s="44"/>
      <c r="AD82" s="44"/>
      <c r="AE82" s="44"/>
      <c r="AF82" s="44"/>
      <c r="AG82" s="44"/>
      <c r="AH82" s="44"/>
      <c r="AI82" s="44"/>
      <c r="AJ82" s="44"/>
      <c r="AK82" s="48"/>
      <c r="AL82" s="44"/>
      <c r="AM82" s="44"/>
    </row>
    <row r="83" spans="1:40" x14ac:dyDescent="0.15">
      <c r="A83" s="46"/>
      <c r="B83" s="44"/>
      <c r="C83" s="100">
        <f t="shared" ref="C83:S83" si="5">$E$35*C$82^6-$E$36*C$82^5+$E$37*C$82^4-$K$35*C$82^3+$K$36*C$82^2-$K$37*C$82+$K$38</f>
        <v>174.99136752897101</v>
      </c>
      <c r="D83" s="100">
        <f t="shared" si="5"/>
        <v>100.40241943501067</v>
      </c>
      <c r="E83" s="100">
        <f t="shared" si="5"/>
        <v>67.849479852375566</v>
      </c>
      <c r="F83" s="100">
        <f t="shared" si="5"/>
        <v>54.247656410623989</v>
      </c>
      <c r="G83" s="100">
        <f t="shared" si="5"/>
        <v>46.855716110048718</v>
      </c>
      <c r="H83" s="100">
        <f t="shared" si="5"/>
        <v>39.6814684005206</v>
      </c>
      <c r="I83" s="100">
        <f t="shared" si="5"/>
        <v>31.205583973038586</v>
      </c>
      <c r="J83" s="100">
        <f t="shared" si="5"/>
        <v>22.096065331835291</v>
      </c>
      <c r="K83" s="100">
        <f t="shared" si="5"/>
        <v>13.831996851579277</v>
      </c>
      <c r="L83" s="100">
        <f t="shared" si="5"/>
        <v>7.3895180273574965</v>
      </c>
      <c r="M83" s="100">
        <f t="shared" si="5"/>
        <v>2.8270809767981859</v>
      </c>
      <c r="N83" s="100">
        <f t="shared" si="5"/>
        <v>-1.0051196885265767</v>
      </c>
      <c r="O83" s="100">
        <f t="shared" si="5"/>
        <v>-5.9712510953859805</v>
      </c>
      <c r="P83" s="100">
        <f t="shared" si="5"/>
        <v>-13.925922461699031</v>
      </c>
      <c r="Q83" s="100">
        <f t="shared" si="5"/>
        <v>-25.227960558167808</v>
      </c>
      <c r="R83" s="100">
        <f t="shared" si="5"/>
        <v>-37.123438457974373</v>
      </c>
      <c r="S83" s="100">
        <f t="shared" si="5"/>
        <v>-41.194776005545748</v>
      </c>
      <c r="T83" s="44"/>
      <c r="U83" s="44"/>
      <c r="V83" s="44"/>
      <c r="W83" s="44"/>
      <c r="X83" s="44"/>
      <c r="Y83" s="44"/>
      <c r="Z83" s="44"/>
      <c r="AA83" s="44"/>
      <c r="AB83" s="44"/>
      <c r="AC83" s="44"/>
      <c r="AD83" s="44"/>
      <c r="AE83" s="44"/>
      <c r="AF83" s="44"/>
      <c r="AG83" s="44"/>
      <c r="AH83" s="44"/>
      <c r="AI83" s="44"/>
      <c r="AJ83" s="44"/>
      <c r="AK83" s="48"/>
      <c r="AL83" s="44"/>
      <c r="AM83" s="44"/>
    </row>
    <row r="84" spans="1:40" x14ac:dyDescent="0.15">
      <c r="A84" s="46"/>
      <c r="B84" s="44"/>
      <c r="C84" s="44">
        <f>ROUND(C83,3)</f>
        <v>174.99100000000001</v>
      </c>
      <c r="D84" s="44">
        <f t="shared" ref="D84:S84" si="6">ROUND(D83,3)</f>
        <v>100.402</v>
      </c>
      <c r="E84" s="44">
        <f t="shared" si="6"/>
        <v>67.849000000000004</v>
      </c>
      <c r="F84" s="44">
        <f t="shared" si="6"/>
        <v>54.247999999999998</v>
      </c>
      <c r="G84" s="44">
        <f t="shared" si="6"/>
        <v>46.856000000000002</v>
      </c>
      <c r="H84" s="44">
        <f t="shared" si="6"/>
        <v>39.680999999999997</v>
      </c>
      <c r="I84" s="44">
        <f t="shared" si="6"/>
        <v>31.206</v>
      </c>
      <c r="J84" s="44">
        <f t="shared" si="6"/>
        <v>22.096</v>
      </c>
      <c r="K84" s="44">
        <f t="shared" si="6"/>
        <v>13.832000000000001</v>
      </c>
      <c r="L84" s="44">
        <f t="shared" si="6"/>
        <v>7.39</v>
      </c>
      <c r="M84" s="44">
        <f t="shared" si="6"/>
        <v>2.827</v>
      </c>
      <c r="N84" s="44">
        <f t="shared" si="6"/>
        <v>-1.0049999999999999</v>
      </c>
      <c r="O84" s="44">
        <f t="shared" si="6"/>
        <v>-5.9710000000000001</v>
      </c>
      <c r="P84" s="44">
        <f t="shared" si="6"/>
        <v>-13.926</v>
      </c>
      <c r="Q84" s="44">
        <f t="shared" si="6"/>
        <v>-25.228000000000002</v>
      </c>
      <c r="R84" s="44">
        <f t="shared" si="6"/>
        <v>-37.122999999999998</v>
      </c>
      <c r="S84" s="44">
        <f t="shared" si="6"/>
        <v>-41.195</v>
      </c>
      <c r="T84" s="44"/>
      <c r="U84" s="44"/>
      <c r="V84" s="44"/>
      <c r="W84" s="44"/>
      <c r="X84" s="44"/>
      <c r="Y84" s="44"/>
      <c r="Z84" s="44"/>
      <c r="AA84" s="44"/>
      <c r="AB84" s="44"/>
      <c r="AC84" s="44"/>
      <c r="AD84" s="44"/>
      <c r="AE84" s="44"/>
      <c r="AF84" s="44"/>
      <c r="AG84" s="44"/>
      <c r="AH84" s="44"/>
      <c r="AI84" s="44"/>
      <c r="AJ84" s="44"/>
      <c r="AK84" s="48"/>
      <c r="AL84" s="44"/>
      <c r="AM84" s="44"/>
    </row>
    <row r="85" spans="1:40" x14ac:dyDescent="0.15">
      <c r="A85" s="46"/>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8"/>
      <c r="AL85" s="44"/>
      <c r="AM85" s="44"/>
    </row>
    <row r="86" spans="1:40" x14ac:dyDescent="0.15">
      <c r="A86" s="46"/>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8"/>
      <c r="AL86" s="44"/>
      <c r="AM86" s="44"/>
    </row>
    <row r="87" spans="1:40" ht="63.75" customHeight="1" x14ac:dyDescent="0.15">
      <c r="A87" s="46"/>
      <c r="B87" s="44"/>
      <c r="C87" s="111" t="s">
        <v>47</v>
      </c>
      <c r="D87" s="111"/>
      <c r="E87" s="111"/>
      <c r="F87" s="111"/>
      <c r="G87" s="111"/>
      <c r="H87" s="111"/>
      <c r="I87" s="111"/>
      <c r="J87" s="111"/>
      <c r="K87" s="111"/>
      <c r="L87" s="111"/>
      <c r="M87" s="111"/>
      <c r="N87" s="111"/>
      <c r="O87" s="111"/>
      <c r="P87" s="111"/>
      <c r="Q87" s="111"/>
      <c r="R87" s="111"/>
      <c r="S87" s="111"/>
      <c r="T87" s="44"/>
      <c r="U87" s="44"/>
      <c r="V87" s="44"/>
      <c r="W87" s="44"/>
      <c r="X87" s="44"/>
      <c r="Y87" s="44"/>
      <c r="Z87" s="44"/>
      <c r="AA87" s="44"/>
      <c r="AB87" s="44"/>
      <c r="AC87" s="44"/>
      <c r="AD87" s="44"/>
      <c r="AE87" s="44"/>
      <c r="AF87" s="44"/>
      <c r="AG87" s="44"/>
      <c r="AH87" s="44"/>
      <c r="AI87" s="44"/>
      <c r="AJ87" s="44"/>
      <c r="AK87" s="48"/>
    </row>
    <row r="88" spans="1:40" x14ac:dyDescent="0.15">
      <c r="A88" s="46"/>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8"/>
    </row>
    <row r="89" spans="1:40" x14ac:dyDescent="0.15">
      <c r="A89" s="46"/>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8"/>
    </row>
    <row r="90" spans="1:40" ht="16" thickBot="1" x14ac:dyDescent="0.2">
      <c r="A90" s="95"/>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7"/>
    </row>
    <row r="91" spans="1:40" ht="16" thickTop="1"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row>
    <row r="92" spans="1:40" x14ac:dyDescent="0.1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row>
    <row r="93" spans="1:40" x14ac:dyDescent="0.1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row>
    <row r="94" spans="1:40" x14ac:dyDescent="0.1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row>
    <row r="95" spans="1:40"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row>
    <row r="96" spans="1:40"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row>
    <row r="97" spans="1:40" x14ac:dyDescent="0.1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row>
    <row r="98" spans="1:40" x14ac:dyDescent="0.1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row>
    <row r="99" spans="1:40" x14ac:dyDescent="0.15">
      <c r="H99" s="45"/>
      <c r="K99" s="45"/>
    </row>
    <row r="100" spans="1:40" x14ac:dyDescent="0.15">
      <c r="H100" s="45"/>
      <c r="K100" s="45"/>
    </row>
    <row r="101" spans="1:40" x14ac:dyDescent="0.15">
      <c r="H101" s="45"/>
      <c r="K101" s="45"/>
    </row>
    <row r="102" spans="1:40" x14ac:dyDescent="0.15">
      <c r="H102" s="45"/>
      <c r="K102" s="45"/>
    </row>
    <row r="103" spans="1:40" x14ac:dyDescent="0.15">
      <c r="H103" s="45"/>
      <c r="K103" s="45"/>
    </row>
    <row r="104" spans="1:40" x14ac:dyDescent="0.15">
      <c r="H104" s="45"/>
      <c r="K104" s="45"/>
    </row>
    <row r="105" spans="1:40" x14ac:dyDescent="0.15">
      <c r="H105" s="45"/>
      <c r="K105" s="45"/>
    </row>
    <row r="106" spans="1:40" x14ac:dyDescent="0.15">
      <c r="H106" s="45"/>
      <c r="K106" s="45"/>
    </row>
    <row r="107" spans="1:40" x14ac:dyDescent="0.15">
      <c r="H107" s="45"/>
      <c r="K107" s="45"/>
    </row>
    <row r="108" spans="1:40" x14ac:dyDescent="0.15">
      <c r="H108" s="45"/>
      <c r="K108" s="45"/>
    </row>
    <row r="109" spans="1:40" x14ac:dyDescent="0.15">
      <c r="H109" s="45"/>
      <c r="K109" s="45"/>
    </row>
    <row r="110" spans="1:40" x14ac:dyDescent="0.15">
      <c r="H110" s="45"/>
      <c r="K110" s="45"/>
    </row>
    <row r="111" spans="1:40" x14ac:dyDescent="0.15">
      <c r="H111" s="45"/>
      <c r="K111" s="45"/>
    </row>
    <row r="112" spans="1:40" x14ac:dyDescent="0.15">
      <c r="H112" s="45"/>
      <c r="K112" s="45"/>
    </row>
    <row r="113" spans="8:11" x14ac:dyDescent="0.15">
      <c r="H113" s="45"/>
      <c r="K113" s="45"/>
    </row>
    <row r="114" spans="8:11" x14ac:dyDescent="0.15">
      <c r="H114" s="45"/>
      <c r="K114" s="45"/>
    </row>
    <row r="115" spans="8:11" x14ac:dyDescent="0.15">
      <c r="H115" s="45"/>
      <c r="K115" s="45"/>
    </row>
    <row r="116" spans="8:11" x14ac:dyDescent="0.15">
      <c r="H116" s="45"/>
      <c r="K116" s="45"/>
    </row>
    <row r="117" spans="8:11" x14ac:dyDescent="0.15">
      <c r="H117" s="45"/>
      <c r="K117" s="45"/>
    </row>
    <row r="118" spans="8:11" x14ac:dyDescent="0.15">
      <c r="H118" s="45"/>
      <c r="K118" s="45"/>
    </row>
    <row r="119" spans="8:11" x14ac:dyDescent="0.15">
      <c r="H119" s="45"/>
      <c r="K119" s="45"/>
    </row>
    <row r="120" spans="8:11" x14ac:dyDescent="0.15">
      <c r="H120" s="45"/>
      <c r="K120" s="45"/>
    </row>
    <row r="121" spans="8:11" x14ac:dyDescent="0.15">
      <c r="H121" s="45"/>
      <c r="K121" s="45"/>
    </row>
    <row r="122" spans="8:11" x14ac:dyDescent="0.15">
      <c r="H122" s="45"/>
      <c r="K122" s="45"/>
    </row>
    <row r="123" spans="8:11" x14ac:dyDescent="0.15">
      <c r="H123" s="45"/>
      <c r="K123" s="45"/>
    </row>
    <row r="124" spans="8:11" x14ac:dyDescent="0.15">
      <c r="H124" s="45"/>
      <c r="K124" s="45"/>
    </row>
    <row r="125" spans="8:11" x14ac:dyDescent="0.15">
      <c r="H125" s="45"/>
      <c r="K125" s="45"/>
    </row>
    <row r="126" spans="8:11" x14ac:dyDescent="0.15">
      <c r="H126" s="45"/>
      <c r="K126" s="45"/>
    </row>
    <row r="127" spans="8:11" x14ac:dyDescent="0.15">
      <c r="H127" s="45"/>
      <c r="K127" s="45"/>
    </row>
    <row r="128" spans="8:11" x14ac:dyDescent="0.15">
      <c r="H128" s="45"/>
      <c r="K128" s="45"/>
    </row>
    <row r="129" spans="8:11" x14ac:dyDescent="0.15">
      <c r="H129" s="45"/>
      <c r="K129" s="45"/>
    </row>
    <row r="130" spans="8:11" x14ac:dyDescent="0.15">
      <c r="H130" s="45"/>
      <c r="K130" s="45"/>
    </row>
    <row r="131" spans="8:11" x14ac:dyDescent="0.15">
      <c r="H131" s="45"/>
      <c r="K131" s="45"/>
    </row>
    <row r="132" spans="8:11" x14ac:dyDescent="0.15">
      <c r="H132" s="45"/>
      <c r="K132" s="45"/>
    </row>
    <row r="133" spans="8:11" x14ac:dyDescent="0.15">
      <c r="H133" s="45"/>
      <c r="K133" s="45"/>
    </row>
    <row r="134" spans="8:11" x14ac:dyDescent="0.15">
      <c r="H134" s="45"/>
      <c r="K134" s="45"/>
    </row>
    <row r="135" spans="8:11" x14ac:dyDescent="0.15">
      <c r="H135" s="45"/>
      <c r="K135" s="45"/>
    </row>
    <row r="136" spans="8:11" x14ac:dyDescent="0.15">
      <c r="H136" s="45"/>
      <c r="K136" s="45"/>
    </row>
    <row r="137" spans="8:11" x14ac:dyDescent="0.15">
      <c r="H137" s="45"/>
      <c r="K137" s="45"/>
    </row>
    <row r="138" spans="8:11" x14ac:dyDescent="0.15">
      <c r="H138" s="45"/>
      <c r="K138" s="45"/>
    </row>
    <row r="139" spans="8:11" x14ac:dyDescent="0.15">
      <c r="H139" s="45"/>
      <c r="K139" s="45"/>
    </row>
    <row r="140" spans="8:11" x14ac:dyDescent="0.15">
      <c r="H140" s="45"/>
      <c r="K140" s="45"/>
    </row>
    <row r="141" spans="8:11" x14ac:dyDescent="0.15">
      <c r="H141" s="45"/>
      <c r="K141" s="45"/>
    </row>
    <row r="142" spans="8:11" x14ac:dyDescent="0.15">
      <c r="H142" s="45"/>
      <c r="K142" s="45"/>
    </row>
    <row r="143" spans="8:11" x14ac:dyDescent="0.15">
      <c r="H143" s="45"/>
      <c r="K143" s="45"/>
    </row>
    <row r="144" spans="8:11" x14ac:dyDescent="0.15">
      <c r="H144" s="45"/>
      <c r="K144" s="45"/>
    </row>
    <row r="145" spans="8:11" x14ac:dyDescent="0.15">
      <c r="H145" s="45"/>
      <c r="K145" s="45"/>
    </row>
    <row r="146" spans="8:11" x14ac:dyDescent="0.15">
      <c r="H146" s="45"/>
      <c r="K146" s="45"/>
    </row>
    <row r="147" spans="8:11" x14ac:dyDescent="0.15">
      <c r="H147" s="45"/>
      <c r="K147" s="45"/>
    </row>
    <row r="148" spans="8:11" x14ac:dyDescent="0.15">
      <c r="H148" s="45"/>
      <c r="K148" s="45"/>
    </row>
    <row r="149" spans="8:11" x14ac:dyDescent="0.15">
      <c r="H149" s="45"/>
      <c r="K149" s="45"/>
    </row>
    <row r="150" spans="8:11" x14ac:dyDescent="0.15">
      <c r="H150" s="45"/>
      <c r="K150" s="45"/>
    </row>
    <row r="151" spans="8:11" x14ac:dyDescent="0.15">
      <c r="H151" s="45"/>
      <c r="K151" s="45"/>
    </row>
    <row r="152" spans="8:11" x14ac:dyDescent="0.15">
      <c r="H152" s="45"/>
      <c r="K152" s="45"/>
    </row>
    <row r="153" spans="8:11" x14ac:dyDescent="0.15">
      <c r="H153" s="45"/>
      <c r="K153" s="45"/>
    </row>
    <row r="154" spans="8:11" x14ac:dyDescent="0.15">
      <c r="H154" s="45"/>
      <c r="K154" s="45"/>
    </row>
    <row r="155" spans="8:11" x14ac:dyDescent="0.15">
      <c r="H155" s="45"/>
      <c r="K155" s="45"/>
    </row>
    <row r="156" spans="8:11" x14ac:dyDescent="0.15">
      <c r="H156" s="45"/>
      <c r="K156" s="45"/>
    </row>
    <row r="157" spans="8:11" x14ac:dyDescent="0.15">
      <c r="H157" s="45"/>
      <c r="K157" s="45"/>
    </row>
    <row r="158" spans="8:11" x14ac:dyDescent="0.15">
      <c r="H158" s="45"/>
      <c r="K158" s="45"/>
    </row>
    <row r="159" spans="8:11" x14ac:dyDescent="0.15">
      <c r="H159" s="45"/>
      <c r="K159" s="45"/>
    </row>
    <row r="160" spans="8:11" x14ac:dyDescent="0.15">
      <c r="H160" s="45"/>
      <c r="K160" s="45"/>
    </row>
    <row r="161" spans="8:11" x14ac:dyDescent="0.15">
      <c r="H161" s="45"/>
      <c r="K161" s="45"/>
    </row>
    <row r="162" spans="8:11" x14ac:dyDescent="0.15">
      <c r="H162" s="45"/>
      <c r="K162" s="45"/>
    </row>
    <row r="163" spans="8:11" x14ac:dyDescent="0.15">
      <c r="H163" s="45"/>
      <c r="K163" s="45"/>
    </row>
    <row r="164" spans="8:11" x14ac:dyDescent="0.15">
      <c r="H164" s="45"/>
      <c r="K164" s="45"/>
    </row>
    <row r="165" spans="8:11" x14ac:dyDescent="0.15">
      <c r="H165" s="45"/>
      <c r="K165" s="45"/>
    </row>
    <row r="166" spans="8:11" x14ac:dyDescent="0.15">
      <c r="H166" s="45"/>
      <c r="K166" s="45"/>
    </row>
    <row r="167" spans="8:11" x14ac:dyDescent="0.15">
      <c r="H167" s="45"/>
      <c r="K167" s="45"/>
    </row>
    <row r="168" spans="8:11" x14ac:dyDescent="0.15">
      <c r="H168" s="45"/>
      <c r="K168" s="45"/>
    </row>
  </sheetData>
  <mergeCells count="15">
    <mergeCell ref="AA57:AD57"/>
    <mergeCell ref="C87:S87"/>
    <mergeCell ref="E36:I36"/>
    <mergeCell ref="K36:O36"/>
    <mergeCell ref="E37:I37"/>
    <mergeCell ref="K37:O37"/>
    <mergeCell ref="K38:O38"/>
    <mergeCell ref="V50:AI56"/>
    <mergeCell ref="E35:I35"/>
    <mergeCell ref="K35:O35"/>
    <mergeCell ref="B7:AG7"/>
    <mergeCell ref="C11:J11"/>
    <mergeCell ref="C13:K13"/>
    <mergeCell ref="M14:V20"/>
    <mergeCell ref="D33:P33"/>
  </mergeCells>
  <pageMargins left="0.28000000000000003" right="0.22" top="0.26" bottom="0.24" header="0.2" footer="0.2"/>
  <pageSetup paperSize="9" scale="36" orientation="landscape" verticalDpi="0" r:id="rId1"/>
  <drawing r:id="rId2"/>
  <legacyDrawing r:id="rId3"/>
  <oleObjects>
    <mc:AlternateContent xmlns:mc="http://schemas.openxmlformats.org/markup-compatibility/2006">
      <mc:Choice Requires="x14">
        <oleObject progId="Visio.Drawing.11" shapeId="48129" r:id="rId4">
          <objectPr defaultSize="0" autoPict="0" r:id="rId5">
            <anchor moveWithCells="1">
              <from>
                <xdr:col>1</xdr:col>
                <xdr:colOff>25400</xdr:colOff>
                <xdr:row>0</xdr:row>
                <xdr:rowOff>139700</xdr:rowOff>
              </from>
              <to>
                <xdr:col>9</xdr:col>
                <xdr:colOff>812800</xdr:colOff>
                <xdr:row>6</xdr:row>
                <xdr:rowOff>0</xdr:rowOff>
              </to>
            </anchor>
          </objectPr>
        </oleObject>
      </mc:Choice>
      <mc:Fallback>
        <oleObject progId="Visio.Drawing.11" shapeId="481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J64"/>
  <sheetViews>
    <sheetView zoomScale="84" zoomScaleNormal="84" zoomScalePageLayoutView="84" workbookViewId="0">
      <selection activeCell="C1" sqref="C1"/>
    </sheetView>
  </sheetViews>
  <sheetFormatPr baseColWidth="10" defaultColWidth="8.83203125" defaultRowHeight="13" x14ac:dyDescent="0.15"/>
  <cols>
    <col min="1" max="1" width="2" customWidth="1"/>
    <col min="2" max="2" width="36.1640625" customWidth="1"/>
    <col min="3" max="35" width="8.33203125" customWidth="1"/>
    <col min="36" max="36" width="2.33203125" customWidth="1"/>
  </cols>
  <sheetData>
    <row r="1" spans="1:36" ht="14" thickTop="1" x14ac:dyDescent="0.15">
      <c r="A1" s="7"/>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
    </row>
    <row r="2" spans="1:36" x14ac:dyDescent="0.15">
      <c r="A2" s="10"/>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11"/>
    </row>
    <row r="3" spans="1:36" x14ac:dyDescent="0.15">
      <c r="A3" s="10"/>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11"/>
    </row>
    <row r="4" spans="1:36" x14ac:dyDescent="0.15">
      <c r="A4" s="10"/>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11"/>
    </row>
    <row r="5" spans="1:36" x14ac:dyDescent="0.15">
      <c r="A5" s="10"/>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11"/>
    </row>
    <row r="6" spans="1:36" ht="23" x14ac:dyDescent="0.15">
      <c r="A6" s="10"/>
      <c r="B6" s="21" t="s">
        <v>8</v>
      </c>
      <c r="C6" s="21"/>
      <c r="D6" s="21"/>
      <c r="E6" s="21"/>
      <c r="F6" s="21"/>
      <c r="G6" s="21"/>
      <c r="H6" s="21"/>
      <c r="I6" s="21"/>
      <c r="J6" s="21"/>
      <c r="K6" s="21"/>
      <c r="L6" s="21"/>
      <c r="M6" s="21"/>
      <c r="N6" s="21"/>
      <c r="O6" s="21"/>
      <c r="P6" s="21"/>
      <c r="Q6" s="21"/>
      <c r="R6" s="21"/>
      <c r="S6" s="21"/>
      <c r="T6" s="4"/>
      <c r="U6" s="4"/>
      <c r="V6" s="4"/>
      <c r="W6" s="4"/>
      <c r="X6" s="4"/>
      <c r="Y6" s="4"/>
      <c r="Z6" s="4"/>
      <c r="AA6" s="4"/>
      <c r="AB6" s="4"/>
      <c r="AC6" s="4"/>
      <c r="AD6" s="4"/>
      <c r="AE6" s="4"/>
      <c r="AF6" s="4"/>
      <c r="AG6" s="4"/>
      <c r="AH6" s="4"/>
      <c r="AI6" s="4"/>
      <c r="AJ6" s="11"/>
    </row>
    <row r="7" spans="1:36" ht="11.25" customHeight="1" x14ac:dyDescent="0.25">
      <c r="A7" s="10"/>
      <c r="B7" s="16"/>
      <c r="C7" s="16"/>
      <c r="D7" s="16"/>
      <c r="E7" s="16"/>
      <c r="F7" s="16"/>
      <c r="G7" s="16"/>
      <c r="H7" s="16"/>
      <c r="I7" s="16"/>
      <c r="J7" s="16"/>
      <c r="K7" s="16"/>
      <c r="L7" s="16"/>
      <c r="M7" s="16"/>
      <c r="N7" s="16"/>
      <c r="O7" s="16"/>
      <c r="P7" s="16"/>
      <c r="Q7" s="16"/>
      <c r="R7" s="16"/>
      <c r="S7" s="16"/>
      <c r="T7" s="4"/>
      <c r="U7" s="4"/>
      <c r="V7" s="4"/>
      <c r="W7" s="4"/>
      <c r="X7" s="4"/>
      <c r="Y7" s="4"/>
      <c r="Z7" s="4"/>
      <c r="AA7" s="4"/>
      <c r="AB7" s="4"/>
      <c r="AC7" s="4"/>
      <c r="AD7" s="4"/>
      <c r="AE7" s="4"/>
      <c r="AF7" s="4"/>
      <c r="AG7" s="4"/>
      <c r="AH7" s="4"/>
      <c r="AI7" s="4"/>
      <c r="AJ7" s="11"/>
    </row>
    <row r="8" spans="1:36" ht="23" x14ac:dyDescent="0.15">
      <c r="A8" s="10"/>
      <c r="B8" s="20" t="s">
        <v>6</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11"/>
    </row>
    <row r="9" spans="1:36" x14ac:dyDescent="0.15">
      <c r="A9" s="10"/>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11"/>
    </row>
    <row r="10" spans="1:36" ht="16" x14ac:dyDescent="0.15">
      <c r="A10" s="10"/>
      <c r="B10" s="22" t="s">
        <v>9</v>
      </c>
      <c r="C10" s="18">
        <v>0</v>
      </c>
      <c r="D10" s="18">
        <v>500</v>
      </c>
      <c r="E10" s="4"/>
      <c r="F10" s="19" t="s">
        <v>12</v>
      </c>
      <c r="G10" s="4"/>
      <c r="H10" s="3"/>
      <c r="I10" s="3"/>
      <c r="J10" s="3"/>
      <c r="K10" s="3"/>
      <c r="L10" s="3"/>
      <c r="M10" s="5"/>
      <c r="N10" s="15" t="s">
        <v>10</v>
      </c>
      <c r="O10" s="4"/>
      <c r="P10" s="4"/>
      <c r="Q10" s="4"/>
      <c r="R10" s="4"/>
      <c r="S10" s="4"/>
      <c r="T10" s="4"/>
      <c r="U10" s="4"/>
      <c r="V10" s="4"/>
      <c r="W10" s="4"/>
      <c r="X10" s="4"/>
      <c r="Y10" s="4"/>
      <c r="Z10" s="4"/>
      <c r="AA10" s="4"/>
      <c r="AB10" s="4"/>
      <c r="AC10" s="4"/>
      <c r="AD10" s="4"/>
      <c r="AE10" s="4"/>
      <c r="AF10" s="4"/>
      <c r="AG10" s="4"/>
      <c r="AH10" s="4"/>
      <c r="AI10" s="4"/>
      <c r="AJ10" s="11"/>
    </row>
    <row r="11" spans="1:36" x14ac:dyDescent="0.15">
      <c r="A11" s="10"/>
      <c r="B11" s="113"/>
      <c r="C11" s="113"/>
      <c r="D11" s="113"/>
      <c r="E11" s="4"/>
      <c r="F11" s="3"/>
      <c r="G11" s="3"/>
      <c r="H11" s="3"/>
      <c r="I11" s="3"/>
      <c r="J11" s="3"/>
      <c r="K11" s="3"/>
      <c r="L11" s="3"/>
      <c r="M11" s="5"/>
      <c r="N11" s="4"/>
      <c r="O11" s="4"/>
      <c r="P11" s="4"/>
      <c r="Q11" s="4"/>
      <c r="R11" s="4"/>
      <c r="S11" s="4"/>
      <c r="T11" s="4"/>
      <c r="U11" s="4"/>
      <c r="V11" s="4"/>
      <c r="W11" s="4"/>
      <c r="X11" s="4"/>
      <c r="Y11" s="4"/>
      <c r="Z11" s="4"/>
      <c r="AA11" s="4"/>
      <c r="AB11" s="4"/>
      <c r="AC11" s="4"/>
      <c r="AD11" s="4"/>
      <c r="AE11" s="4"/>
      <c r="AF11" s="4"/>
      <c r="AG11" s="4"/>
      <c r="AH11" s="4"/>
      <c r="AI11" s="4"/>
      <c r="AJ11" s="11"/>
    </row>
    <row r="12" spans="1:36" ht="16" x14ac:dyDescent="0.15">
      <c r="A12" s="10"/>
      <c r="B12" s="22" t="s">
        <v>0</v>
      </c>
      <c r="C12" s="36">
        <v>0</v>
      </c>
      <c r="D12" s="36">
        <v>5</v>
      </c>
      <c r="E12" s="4"/>
      <c r="F12" s="19" t="s">
        <v>13</v>
      </c>
      <c r="G12" s="4"/>
      <c r="H12" s="3"/>
      <c r="I12" s="3"/>
      <c r="J12" s="3"/>
      <c r="K12" s="3"/>
      <c r="L12" s="3"/>
      <c r="M12" s="3"/>
      <c r="N12" s="4"/>
      <c r="O12" s="4"/>
      <c r="P12" s="4"/>
      <c r="Q12" s="4"/>
      <c r="R12" s="15" t="s">
        <v>10</v>
      </c>
      <c r="S12" s="4"/>
      <c r="T12" s="4"/>
      <c r="U12" s="4"/>
      <c r="V12" s="4"/>
      <c r="W12" s="4"/>
      <c r="X12" s="4"/>
      <c r="Y12" s="4"/>
      <c r="Z12" s="4"/>
      <c r="AA12" s="4"/>
      <c r="AB12" s="4"/>
      <c r="AC12" s="4"/>
      <c r="AD12" s="4"/>
      <c r="AE12" s="4"/>
      <c r="AF12" s="4"/>
      <c r="AG12" s="4"/>
      <c r="AH12" s="4"/>
      <c r="AI12" s="4"/>
      <c r="AJ12" s="11"/>
    </row>
    <row r="13" spans="1:36" x14ac:dyDescent="0.15">
      <c r="A13" s="10"/>
      <c r="B13" s="4"/>
      <c r="C13" s="6"/>
      <c r="D13" s="6"/>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11"/>
    </row>
    <row r="14" spans="1:36" x14ac:dyDescent="0.15">
      <c r="A14" s="10"/>
      <c r="B14" s="26" t="s">
        <v>3</v>
      </c>
      <c r="C14" s="27">
        <f>INTERCEPT(C12:D12,C10:D10)</f>
        <v>0</v>
      </c>
      <c r="D14" s="27" t="s">
        <v>2</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11"/>
    </row>
    <row r="15" spans="1:36" x14ac:dyDescent="0.15">
      <c r="A15" s="10"/>
      <c r="B15" s="28" t="s">
        <v>1</v>
      </c>
      <c r="C15" s="29">
        <f>SLOPE(C10:D10,C12:D12)</f>
        <v>100</v>
      </c>
      <c r="D15" s="29" t="s">
        <v>4</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11"/>
    </row>
    <row r="16" spans="1:36" x14ac:dyDescent="0.15">
      <c r="A16" s="10"/>
      <c r="B16" s="4"/>
      <c r="C16" s="35"/>
      <c r="D16" s="35"/>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11"/>
    </row>
    <row r="17" spans="1:36" x14ac:dyDescent="0.15">
      <c r="A17" s="10"/>
      <c r="B17" s="4"/>
      <c r="C17" s="6"/>
      <c r="D17" s="6"/>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11"/>
    </row>
    <row r="18" spans="1:36" x14ac:dyDescent="0.15">
      <c r="A18" s="10"/>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11"/>
    </row>
    <row r="19" spans="1:36" x14ac:dyDescent="0.15">
      <c r="A19" s="10"/>
      <c r="B19" s="23" t="s">
        <v>15</v>
      </c>
      <c r="C19" s="1">
        <v>0</v>
      </c>
      <c r="D19" s="1">
        <v>0.313</v>
      </c>
      <c r="E19" s="1">
        <v>0.625</v>
      </c>
      <c r="F19" s="1">
        <v>0.93799999999999994</v>
      </c>
      <c r="G19" s="1">
        <v>1.25</v>
      </c>
      <c r="H19" s="1">
        <v>1.5629999999999999</v>
      </c>
      <c r="I19" s="1">
        <v>1.875</v>
      </c>
      <c r="J19" s="1">
        <v>2.1880000000000002</v>
      </c>
      <c r="K19" s="1">
        <v>2.5</v>
      </c>
      <c r="L19" s="1">
        <v>2.8130000000000002</v>
      </c>
      <c r="M19" s="1">
        <v>3.125</v>
      </c>
      <c r="N19" s="1">
        <v>3.4380000000000002</v>
      </c>
      <c r="O19" s="1">
        <v>3.75</v>
      </c>
      <c r="P19" s="1">
        <v>4.0629999999999997</v>
      </c>
      <c r="Q19" s="1">
        <v>4.375</v>
      </c>
      <c r="R19" s="1">
        <v>4.6879999999999997</v>
      </c>
      <c r="S19" s="1">
        <v>5</v>
      </c>
      <c r="T19" s="4"/>
      <c r="U19" s="4"/>
      <c r="V19" s="4"/>
      <c r="W19" s="4"/>
      <c r="X19" s="4"/>
      <c r="Y19" s="4"/>
      <c r="Z19" s="4"/>
      <c r="AA19" s="4"/>
      <c r="AB19" s="4"/>
      <c r="AC19" s="4"/>
      <c r="AD19" s="4"/>
      <c r="AE19" s="4"/>
      <c r="AF19" s="4"/>
      <c r="AG19" s="4"/>
      <c r="AH19" s="4"/>
      <c r="AI19" s="4"/>
      <c r="AJ19" s="11"/>
    </row>
    <row r="20" spans="1:36" x14ac:dyDescent="0.15">
      <c r="A20" s="10"/>
      <c r="B20" s="23" t="s">
        <v>5</v>
      </c>
      <c r="C20" s="2">
        <f>$C$15*(C19-$C$14)</f>
        <v>0</v>
      </c>
      <c r="D20" s="2">
        <f>$C$15*(D19-$C$14)</f>
        <v>31.3</v>
      </c>
      <c r="E20" s="2">
        <f t="shared" ref="E20:S20" si="0">$C$15*(E19-$C$14)</f>
        <v>62.5</v>
      </c>
      <c r="F20" s="2">
        <f t="shared" si="0"/>
        <v>93.8</v>
      </c>
      <c r="G20" s="2">
        <f t="shared" si="0"/>
        <v>125</v>
      </c>
      <c r="H20" s="2">
        <f t="shared" si="0"/>
        <v>156.29999999999998</v>
      </c>
      <c r="I20" s="2">
        <f t="shared" si="0"/>
        <v>187.5</v>
      </c>
      <c r="J20" s="2">
        <f t="shared" si="0"/>
        <v>218.8</v>
      </c>
      <c r="K20" s="2">
        <f t="shared" si="0"/>
        <v>250</v>
      </c>
      <c r="L20" s="2">
        <f t="shared" si="0"/>
        <v>281.3</v>
      </c>
      <c r="M20" s="2">
        <f t="shared" si="0"/>
        <v>312.5</v>
      </c>
      <c r="N20" s="2">
        <f t="shared" si="0"/>
        <v>343.8</v>
      </c>
      <c r="O20" s="2">
        <f t="shared" si="0"/>
        <v>375</v>
      </c>
      <c r="P20" s="2">
        <f t="shared" si="0"/>
        <v>406.29999999999995</v>
      </c>
      <c r="Q20" s="2">
        <f t="shared" si="0"/>
        <v>437.5</v>
      </c>
      <c r="R20" s="2">
        <f t="shared" si="0"/>
        <v>468.79999999999995</v>
      </c>
      <c r="S20" s="2">
        <f t="shared" si="0"/>
        <v>500</v>
      </c>
      <c r="T20" s="4"/>
      <c r="U20" s="4"/>
      <c r="V20" s="4"/>
      <c r="W20" s="4"/>
      <c r="X20" s="4"/>
      <c r="Y20" s="4"/>
      <c r="Z20" s="4"/>
      <c r="AA20" s="4"/>
      <c r="AB20" s="4"/>
      <c r="AC20" s="4"/>
      <c r="AD20" s="4"/>
      <c r="AE20" s="4"/>
      <c r="AF20" s="4"/>
      <c r="AG20" s="4"/>
      <c r="AH20" s="4"/>
      <c r="AI20" s="4"/>
      <c r="AJ20" s="11"/>
    </row>
    <row r="21" spans="1:36" x14ac:dyDescent="0.15">
      <c r="A21" s="10"/>
      <c r="B21" s="24"/>
      <c r="C21" s="17"/>
      <c r="D21" s="17"/>
      <c r="E21" s="17"/>
      <c r="F21" s="17"/>
      <c r="G21" s="17"/>
      <c r="H21" s="17"/>
      <c r="I21" s="17"/>
      <c r="J21" s="17"/>
      <c r="K21" s="17"/>
      <c r="L21" s="17"/>
      <c r="M21" s="17"/>
      <c r="N21" s="17"/>
      <c r="O21" s="17"/>
      <c r="P21" s="17"/>
      <c r="Q21" s="17"/>
      <c r="R21" s="17"/>
      <c r="S21" s="17"/>
      <c r="T21" s="4"/>
      <c r="U21" s="4"/>
      <c r="V21" s="4"/>
      <c r="W21" s="4"/>
      <c r="X21" s="4"/>
      <c r="Y21" s="4"/>
      <c r="Z21" s="4"/>
      <c r="AA21" s="4"/>
      <c r="AB21" s="4"/>
      <c r="AC21" s="4"/>
      <c r="AD21" s="4"/>
      <c r="AE21" s="4"/>
      <c r="AF21" s="4"/>
      <c r="AG21" s="4"/>
      <c r="AH21" s="4"/>
      <c r="AI21" s="4"/>
      <c r="AJ21" s="11"/>
    </row>
    <row r="22" spans="1:36" x14ac:dyDescent="0.15">
      <c r="A22" s="10"/>
      <c r="B22" s="24"/>
      <c r="C22" s="17"/>
      <c r="D22" s="17"/>
      <c r="E22" s="17"/>
      <c r="F22" s="17"/>
      <c r="G22" s="17"/>
      <c r="H22" s="17"/>
      <c r="I22" s="17"/>
      <c r="J22" s="17"/>
      <c r="K22" s="17"/>
      <c r="L22" s="17"/>
      <c r="M22" s="17"/>
      <c r="N22" s="17"/>
      <c r="O22" s="17"/>
      <c r="P22" s="17"/>
      <c r="Q22" s="17"/>
      <c r="R22" s="17"/>
      <c r="S22" s="17"/>
      <c r="T22" s="4"/>
      <c r="U22" s="4"/>
      <c r="V22" s="4"/>
      <c r="W22" s="4"/>
      <c r="X22" s="4"/>
      <c r="Y22" s="4"/>
      <c r="Z22" s="4"/>
      <c r="AA22" s="4"/>
      <c r="AB22" s="4"/>
      <c r="AC22" s="4"/>
      <c r="AD22" s="4"/>
      <c r="AE22" s="4"/>
      <c r="AF22" s="4"/>
      <c r="AG22" s="4"/>
      <c r="AH22" s="4"/>
      <c r="AI22" s="4"/>
      <c r="AJ22" s="11"/>
    </row>
    <row r="23" spans="1:36" ht="15" x14ac:dyDescent="0.2">
      <c r="A23" s="10"/>
      <c r="B23" s="23" t="s">
        <v>16</v>
      </c>
      <c r="C23" s="25">
        <v>0</v>
      </c>
      <c r="D23" s="25">
        <v>0.15625</v>
      </c>
      <c r="E23" s="25">
        <v>0.3125</v>
      </c>
      <c r="F23" s="25">
        <v>0.46875</v>
      </c>
      <c r="G23" s="25">
        <v>0.625</v>
      </c>
      <c r="H23" s="25">
        <v>0.78125</v>
      </c>
      <c r="I23" s="25">
        <v>0.9375</v>
      </c>
      <c r="J23" s="25">
        <v>1.09375</v>
      </c>
      <c r="K23" s="25">
        <v>1.25</v>
      </c>
      <c r="L23" s="25">
        <v>1.40625</v>
      </c>
      <c r="M23" s="25">
        <v>1.5625</v>
      </c>
      <c r="N23" s="25">
        <v>1.71875</v>
      </c>
      <c r="O23" s="25">
        <v>1.875</v>
      </c>
      <c r="P23" s="25">
        <v>2.03125</v>
      </c>
      <c r="Q23" s="25">
        <v>2.1875</v>
      </c>
      <c r="R23" s="25">
        <v>2.34375</v>
      </c>
      <c r="S23" s="25">
        <v>2.5</v>
      </c>
      <c r="T23" s="25">
        <v>2.65625</v>
      </c>
      <c r="U23" s="25">
        <v>2.8125</v>
      </c>
      <c r="V23" s="25">
        <v>2.96875</v>
      </c>
      <c r="W23" s="25">
        <v>3.125</v>
      </c>
      <c r="X23" s="25">
        <v>3.28125</v>
      </c>
      <c r="Y23" s="25">
        <v>3.4375</v>
      </c>
      <c r="Z23" s="25">
        <v>3.59375</v>
      </c>
      <c r="AA23" s="25">
        <v>3.75</v>
      </c>
      <c r="AB23" s="25">
        <v>3.90625</v>
      </c>
      <c r="AC23" s="25">
        <v>4.0625</v>
      </c>
      <c r="AD23" s="25">
        <v>4.21875</v>
      </c>
      <c r="AE23" s="25">
        <v>4.375</v>
      </c>
      <c r="AF23" s="25">
        <v>4.53125</v>
      </c>
      <c r="AG23" s="25">
        <v>4.6875</v>
      </c>
      <c r="AH23" s="25">
        <v>4.84375</v>
      </c>
      <c r="AI23" s="25">
        <v>5</v>
      </c>
      <c r="AJ23" s="11"/>
    </row>
    <row r="24" spans="1:36" x14ac:dyDescent="0.15">
      <c r="A24" s="10"/>
      <c r="B24" s="23" t="s">
        <v>5</v>
      </c>
      <c r="C24" s="2">
        <f>$C$15*(C23-$C$14)</f>
        <v>0</v>
      </c>
      <c r="D24" s="2">
        <f t="shared" ref="D24:E24" si="1">$C$15*(D23-$C$14)</f>
        <v>15.625</v>
      </c>
      <c r="E24" s="2">
        <f t="shared" si="1"/>
        <v>31.25</v>
      </c>
      <c r="F24" s="2">
        <f>$C$15*(F23-$C$14)</f>
        <v>46.875</v>
      </c>
      <c r="G24" s="2">
        <f t="shared" ref="G24:AI24" si="2">$C$15*(G23-$C$14)</f>
        <v>62.5</v>
      </c>
      <c r="H24" s="2">
        <f t="shared" si="2"/>
        <v>78.125</v>
      </c>
      <c r="I24" s="2">
        <f t="shared" si="2"/>
        <v>93.75</v>
      </c>
      <c r="J24" s="2">
        <f t="shared" si="2"/>
        <v>109.375</v>
      </c>
      <c r="K24" s="2">
        <f t="shared" si="2"/>
        <v>125</v>
      </c>
      <c r="L24" s="2">
        <f t="shared" si="2"/>
        <v>140.625</v>
      </c>
      <c r="M24" s="2">
        <f t="shared" si="2"/>
        <v>156.25</v>
      </c>
      <c r="N24" s="2">
        <f t="shared" si="2"/>
        <v>171.875</v>
      </c>
      <c r="O24" s="2">
        <f t="shared" si="2"/>
        <v>187.5</v>
      </c>
      <c r="P24" s="2">
        <f t="shared" si="2"/>
        <v>203.125</v>
      </c>
      <c r="Q24" s="2">
        <f t="shared" si="2"/>
        <v>218.75</v>
      </c>
      <c r="R24" s="2">
        <f t="shared" si="2"/>
        <v>234.375</v>
      </c>
      <c r="S24" s="2">
        <f t="shared" si="2"/>
        <v>250</v>
      </c>
      <c r="T24" s="2">
        <f t="shared" si="2"/>
        <v>265.625</v>
      </c>
      <c r="U24" s="2">
        <f t="shared" si="2"/>
        <v>281.25</v>
      </c>
      <c r="V24" s="2">
        <f t="shared" si="2"/>
        <v>296.875</v>
      </c>
      <c r="W24" s="2">
        <f t="shared" si="2"/>
        <v>312.5</v>
      </c>
      <c r="X24" s="2">
        <f t="shared" si="2"/>
        <v>328.125</v>
      </c>
      <c r="Y24" s="2">
        <f t="shared" si="2"/>
        <v>343.75</v>
      </c>
      <c r="Z24" s="2">
        <f t="shared" si="2"/>
        <v>359.375</v>
      </c>
      <c r="AA24" s="2">
        <f t="shared" si="2"/>
        <v>375</v>
      </c>
      <c r="AB24" s="2">
        <f t="shared" si="2"/>
        <v>390.625</v>
      </c>
      <c r="AC24" s="2">
        <f t="shared" si="2"/>
        <v>406.25</v>
      </c>
      <c r="AD24" s="2">
        <f t="shared" si="2"/>
        <v>421.875</v>
      </c>
      <c r="AE24" s="2">
        <f t="shared" si="2"/>
        <v>437.5</v>
      </c>
      <c r="AF24" s="2">
        <f t="shared" si="2"/>
        <v>453.125</v>
      </c>
      <c r="AG24" s="2">
        <f t="shared" si="2"/>
        <v>468.75</v>
      </c>
      <c r="AH24" s="2">
        <f t="shared" si="2"/>
        <v>484.375</v>
      </c>
      <c r="AI24" s="2">
        <f t="shared" si="2"/>
        <v>500</v>
      </c>
      <c r="AJ24" s="11"/>
    </row>
    <row r="25" spans="1:36" x14ac:dyDescent="0.15">
      <c r="A25" s="10"/>
      <c r="B25" s="38" t="s">
        <v>17</v>
      </c>
      <c r="C25" s="39">
        <f t="shared" ref="C25:F25" si="3">C24</f>
        <v>0</v>
      </c>
      <c r="D25" s="39">
        <f t="shared" si="3"/>
        <v>15.625</v>
      </c>
      <c r="E25" s="39">
        <f t="shared" si="3"/>
        <v>31.25</v>
      </c>
      <c r="F25" s="39">
        <f t="shared" si="3"/>
        <v>46.875</v>
      </c>
      <c r="G25" s="39">
        <f t="shared" ref="G25:AI25" si="4">G24</f>
        <v>62.5</v>
      </c>
      <c r="H25" s="39">
        <f t="shared" si="4"/>
        <v>78.125</v>
      </c>
      <c r="I25" s="39">
        <f t="shared" si="4"/>
        <v>93.75</v>
      </c>
      <c r="J25" s="39">
        <f t="shared" si="4"/>
        <v>109.375</v>
      </c>
      <c r="K25" s="39">
        <f t="shared" si="4"/>
        <v>125</v>
      </c>
      <c r="L25" s="39">
        <f t="shared" si="4"/>
        <v>140.625</v>
      </c>
      <c r="M25" s="39">
        <f t="shared" si="4"/>
        <v>156.25</v>
      </c>
      <c r="N25" s="39">
        <f t="shared" si="4"/>
        <v>171.875</v>
      </c>
      <c r="O25" s="39">
        <f t="shared" si="4"/>
        <v>187.5</v>
      </c>
      <c r="P25" s="39">
        <f t="shared" si="4"/>
        <v>203.125</v>
      </c>
      <c r="Q25" s="39">
        <f t="shared" si="4"/>
        <v>218.75</v>
      </c>
      <c r="R25" s="39">
        <f t="shared" si="4"/>
        <v>234.375</v>
      </c>
      <c r="S25" s="39">
        <f t="shared" si="4"/>
        <v>250</v>
      </c>
      <c r="T25" s="39">
        <f t="shared" si="4"/>
        <v>265.625</v>
      </c>
      <c r="U25" s="39">
        <f t="shared" si="4"/>
        <v>281.25</v>
      </c>
      <c r="V25" s="39">
        <f t="shared" si="4"/>
        <v>296.875</v>
      </c>
      <c r="W25" s="39">
        <f t="shared" si="4"/>
        <v>312.5</v>
      </c>
      <c r="X25" s="39">
        <f t="shared" si="4"/>
        <v>328.125</v>
      </c>
      <c r="Y25" s="39">
        <f t="shared" si="4"/>
        <v>343.75</v>
      </c>
      <c r="Z25" s="39">
        <f t="shared" si="4"/>
        <v>359.375</v>
      </c>
      <c r="AA25" s="39">
        <f t="shared" si="4"/>
        <v>375</v>
      </c>
      <c r="AB25" s="39">
        <f t="shared" si="4"/>
        <v>390.625</v>
      </c>
      <c r="AC25" s="39">
        <f t="shared" si="4"/>
        <v>406.25</v>
      </c>
      <c r="AD25" s="39">
        <f t="shared" si="4"/>
        <v>421.875</v>
      </c>
      <c r="AE25" s="39">
        <f t="shared" si="4"/>
        <v>437.5</v>
      </c>
      <c r="AF25" s="39">
        <f t="shared" si="4"/>
        <v>453.125</v>
      </c>
      <c r="AG25" s="39">
        <f t="shared" si="4"/>
        <v>468.75</v>
      </c>
      <c r="AH25" s="39">
        <f t="shared" si="4"/>
        <v>484.375</v>
      </c>
      <c r="AI25" s="39">
        <f t="shared" si="4"/>
        <v>500</v>
      </c>
      <c r="AJ25" s="11"/>
    </row>
    <row r="26" spans="1:36" ht="82.5" customHeight="1" x14ac:dyDescent="0.15">
      <c r="A26" s="10"/>
      <c r="B26" s="4"/>
      <c r="C26" s="4"/>
      <c r="D26" s="4"/>
      <c r="AJ26" s="11"/>
    </row>
    <row r="27" spans="1:36" ht="82.5" customHeight="1" thickBot="1" x14ac:dyDescent="0.2">
      <c r="A27" s="10"/>
      <c r="B27" s="4"/>
      <c r="C27" s="4"/>
      <c r="D27" s="4"/>
      <c r="E27" s="112" t="s">
        <v>14</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
    </row>
    <row r="28" spans="1:36" ht="82.5" customHeight="1" thickTop="1" x14ac:dyDescent="0.15">
      <c r="A28" s="10"/>
      <c r="B28" s="4"/>
      <c r="C28" s="4"/>
      <c r="D28" s="4"/>
      <c r="E28" s="37"/>
      <c r="F28" s="37"/>
      <c r="G28" s="37"/>
      <c r="H28" s="37"/>
      <c r="I28" s="37"/>
      <c r="J28" s="37"/>
      <c r="K28" s="37"/>
      <c r="L28" s="30"/>
      <c r="M28" s="31"/>
      <c r="N28" s="31"/>
      <c r="O28" s="31"/>
      <c r="P28" s="31"/>
      <c r="Q28" s="31"/>
      <c r="R28" s="31"/>
      <c r="S28" s="31"/>
      <c r="T28" s="31"/>
      <c r="U28" s="31"/>
      <c r="V28" s="31"/>
      <c r="W28" s="31"/>
      <c r="X28" s="31"/>
      <c r="Y28" s="31"/>
      <c r="Z28" s="31"/>
      <c r="AA28" s="31"/>
      <c r="AB28" s="31"/>
      <c r="AC28" s="31"/>
      <c r="AD28" s="31"/>
      <c r="AE28" s="31"/>
      <c r="AF28" s="31"/>
      <c r="AG28" s="31"/>
      <c r="AH28" s="31"/>
      <c r="AI28" s="32"/>
      <c r="AJ28" s="11"/>
    </row>
    <row r="29" spans="1:36" ht="82.5" customHeight="1" x14ac:dyDescent="0.15">
      <c r="A29" s="10"/>
      <c r="B29" s="4"/>
      <c r="C29" s="4"/>
      <c r="D29" s="4">
        <v>0.31475999999999998</v>
      </c>
      <c r="E29" s="37"/>
      <c r="F29" s="37"/>
      <c r="G29" s="37"/>
      <c r="H29" s="37"/>
      <c r="I29" s="37"/>
      <c r="J29" s="37"/>
      <c r="K29" s="37"/>
      <c r="L29" s="33"/>
      <c r="M29" s="37"/>
      <c r="N29" s="37"/>
      <c r="O29" s="37"/>
      <c r="P29" s="37"/>
      <c r="Q29" s="37"/>
      <c r="R29" s="37"/>
      <c r="S29" s="37"/>
      <c r="T29" s="37"/>
      <c r="U29" s="37"/>
      <c r="V29" s="37"/>
      <c r="W29" s="37"/>
      <c r="X29" s="37"/>
      <c r="Y29" s="37"/>
      <c r="Z29" s="37"/>
      <c r="AA29" s="37"/>
      <c r="AB29" s="37"/>
      <c r="AC29" s="37"/>
      <c r="AD29" s="37"/>
      <c r="AE29" s="37"/>
      <c r="AF29" s="37"/>
      <c r="AG29" s="37"/>
      <c r="AH29" s="37"/>
      <c r="AI29" s="34"/>
      <c r="AJ29" s="11"/>
    </row>
    <row r="30" spans="1:36" x14ac:dyDescent="0.15">
      <c r="A30" s="10"/>
      <c r="B30" s="4"/>
      <c r="C30" s="4"/>
      <c r="D30" s="4"/>
      <c r="E30" s="4"/>
      <c r="F30" s="4"/>
      <c r="G30" s="4"/>
      <c r="H30" s="4"/>
      <c r="I30" s="4"/>
      <c r="J30" s="4"/>
      <c r="K30" s="4"/>
      <c r="L30" s="10"/>
      <c r="M30" s="4"/>
      <c r="N30" s="4"/>
      <c r="O30" s="4"/>
      <c r="P30" s="4"/>
      <c r="Q30" s="4"/>
      <c r="R30" s="4"/>
      <c r="S30" s="4"/>
      <c r="T30" s="4"/>
      <c r="U30" s="4"/>
      <c r="V30" s="4"/>
      <c r="W30" s="4"/>
      <c r="X30" s="4"/>
      <c r="Y30" s="4"/>
      <c r="Z30" s="4"/>
      <c r="AA30" s="4"/>
      <c r="AB30" s="4"/>
      <c r="AC30" s="4"/>
      <c r="AD30" s="4"/>
      <c r="AE30" s="4"/>
      <c r="AF30" s="4"/>
      <c r="AG30" s="4"/>
      <c r="AH30" s="4"/>
      <c r="AI30" s="11"/>
      <c r="AJ30" s="11"/>
    </row>
    <row r="31" spans="1:36" x14ac:dyDescent="0.15">
      <c r="A31" s="10"/>
      <c r="B31" s="4"/>
      <c r="C31" s="4"/>
      <c r="D31" s="4"/>
      <c r="E31" s="4"/>
      <c r="F31" s="4"/>
      <c r="G31" s="4"/>
      <c r="H31" s="4"/>
      <c r="I31" s="4"/>
      <c r="J31" s="4"/>
      <c r="K31" s="4"/>
      <c r="L31" s="10"/>
      <c r="M31" s="4"/>
      <c r="N31" s="4"/>
      <c r="O31" s="4"/>
      <c r="P31" s="4"/>
      <c r="Q31" s="4"/>
      <c r="R31" s="4"/>
      <c r="S31" s="4"/>
      <c r="T31" s="4"/>
      <c r="U31" s="4"/>
      <c r="V31" s="4"/>
      <c r="W31" s="4"/>
      <c r="X31" s="4"/>
      <c r="Y31" s="4"/>
      <c r="Z31" s="4"/>
      <c r="AA31" s="4"/>
      <c r="AB31" s="4"/>
      <c r="AC31" s="4"/>
      <c r="AD31" s="4"/>
      <c r="AE31" s="4"/>
      <c r="AF31" s="4"/>
      <c r="AG31" s="4"/>
      <c r="AH31" s="4"/>
      <c r="AI31" s="11"/>
      <c r="AJ31" s="11"/>
    </row>
    <row r="32" spans="1:36" x14ac:dyDescent="0.15">
      <c r="A32" s="10"/>
      <c r="B32" s="4"/>
      <c r="C32" s="4"/>
      <c r="D32" s="4"/>
      <c r="E32" s="4"/>
      <c r="F32" s="4"/>
      <c r="G32" s="4"/>
      <c r="H32" s="4"/>
      <c r="I32" s="4"/>
      <c r="J32" s="4"/>
      <c r="K32" s="4"/>
      <c r="L32" s="10"/>
      <c r="M32" s="4"/>
      <c r="N32" s="4"/>
      <c r="O32" s="4"/>
      <c r="P32" s="4"/>
      <c r="Q32" s="4"/>
      <c r="R32" s="4"/>
      <c r="S32" s="4"/>
      <c r="T32" s="4"/>
      <c r="U32" s="4"/>
      <c r="V32" s="4"/>
      <c r="W32" s="4"/>
      <c r="X32" s="4"/>
      <c r="Y32" s="4"/>
      <c r="Z32" s="4"/>
      <c r="AA32" s="4"/>
      <c r="AB32" s="4"/>
      <c r="AC32" s="4"/>
      <c r="AD32" s="4"/>
      <c r="AE32" s="4"/>
      <c r="AF32" s="4"/>
      <c r="AG32" s="4"/>
      <c r="AH32" s="4"/>
      <c r="AI32" s="11"/>
      <c r="AJ32" s="11"/>
    </row>
    <row r="33" spans="1:36" x14ac:dyDescent="0.15">
      <c r="A33" s="10"/>
      <c r="B33" s="4"/>
      <c r="C33" s="4"/>
      <c r="D33" s="4"/>
      <c r="E33" s="4"/>
      <c r="F33" s="4"/>
      <c r="G33" s="4"/>
      <c r="H33" s="4"/>
      <c r="I33" s="4"/>
      <c r="J33" s="4"/>
      <c r="K33" s="4"/>
      <c r="L33" s="10"/>
      <c r="M33" s="4"/>
      <c r="N33" s="4"/>
      <c r="O33" s="4"/>
      <c r="P33" s="4"/>
      <c r="Q33" s="4"/>
      <c r="R33" s="4"/>
      <c r="S33" s="4"/>
      <c r="T33" s="4"/>
      <c r="U33" s="4"/>
      <c r="V33" s="4"/>
      <c r="W33" s="4"/>
      <c r="X33" s="4"/>
      <c r="Y33" s="4"/>
      <c r="Z33" s="4"/>
      <c r="AA33" s="4"/>
      <c r="AB33" s="4"/>
      <c r="AC33" s="4"/>
      <c r="AD33" s="4"/>
      <c r="AE33" s="4"/>
      <c r="AF33" s="4"/>
      <c r="AG33" s="4"/>
      <c r="AH33" s="4"/>
      <c r="AI33" s="11"/>
      <c r="AJ33" s="11"/>
    </row>
    <row r="34" spans="1:36" x14ac:dyDescent="0.15">
      <c r="A34" s="10"/>
      <c r="B34" s="4"/>
      <c r="C34" s="4"/>
      <c r="D34" s="4"/>
      <c r="E34" s="4"/>
      <c r="F34" s="4"/>
      <c r="G34" s="4"/>
      <c r="H34" s="4"/>
      <c r="I34" s="4"/>
      <c r="J34" s="4"/>
      <c r="K34" s="4"/>
      <c r="L34" s="10"/>
      <c r="M34" s="4"/>
      <c r="N34" s="4"/>
      <c r="O34" s="4"/>
      <c r="P34" s="4"/>
      <c r="Q34" s="4"/>
      <c r="R34" s="4"/>
      <c r="S34" s="4"/>
      <c r="T34" s="4"/>
      <c r="U34" s="4"/>
      <c r="V34" s="4"/>
      <c r="W34" s="4"/>
      <c r="X34" s="4"/>
      <c r="Y34" s="4"/>
      <c r="Z34" s="4"/>
      <c r="AA34" s="4"/>
      <c r="AB34" s="4"/>
      <c r="AC34" s="4"/>
      <c r="AD34" s="4"/>
      <c r="AE34" s="4"/>
      <c r="AF34" s="4"/>
      <c r="AG34" s="4"/>
      <c r="AH34" s="4"/>
      <c r="AI34" s="11"/>
      <c r="AJ34" s="11"/>
    </row>
    <row r="35" spans="1:36" x14ac:dyDescent="0.15">
      <c r="A35" s="10"/>
      <c r="B35" s="4"/>
      <c r="C35" s="4"/>
      <c r="D35" s="4"/>
      <c r="E35" s="4"/>
      <c r="F35" s="4"/>
      <c r="G35" s="4"/>
      <c r="H35" s="4"/>
      <c r="I35" s="4"/>
      <c r="J35" s="4"/>
      <c r="K35" s="4"/>
      <c r="L35" s="10"/>
      <c r="M35" s="4"/>
      <c r="N35" s="4"/>
      <c r="O35" s="4"/>
      <c r="P35" s="4"/>
      <c r="Q35" s="4"/>
      <c r="R35" s="4"/>
      <c r="S35" s="4"/>
      <c r="T35" s="4"/>
      <c r="U35" s="4"/>
      <c r="V35" s="4"/>
      <c r="W35" s="4"/>
      <c r="X35" s="4"/>
      <c r="Y35" s="4"/>
      <c r="Z35" s="4"/>
      <c r="AA35" s="4"/>
      <c r="AB35" s="4"/>
      <c r="AC35" s="4"/>
      <c r="AD35" s="4"/>
      <c r="AE35" s="4"/>
      <c r="AF35" s="4"/>
      <c r="AG35" s="4"/>
      <c r="AH35" s="4"/>
      <c r="AI35" s="11"/>
      <c r="AJ35" s="11"/>
    </row>
    <row r="36" spans="1:36" x14ac:dyDescent="0.15">
      <c r="A36" s="10"/>
      <c r="B36" s="4"/>
      <c r="C36" s="4"/>
      <c r="D36" s="4"/>
      <c r="E36" s="4"/>
      <c r="F36" s="4"/>
      <c r="G36" s="4"/>
      <c r="H36" s="4"/>
      <c r="I36" s="4"/>
      <c r="J36" s="4"/>
      <c r="K36" s="4"/>
      <c r="L36" s="10"/>
      <c r="M36" s="4"/>
      <c r="N36" s="4"/>
      <c r="O36" s="4"/>
      <c r="P36" s="4"/>
      <c r="Q36" s="4"/>
      <c r="R36" s="4"/>
      <c r="S36" s="4"/>
      <c r="T36" s="4"/>
      <c r="U36" s="4"/>
      <c r="V36" s="4"/>
      <c r="W36" s="4"/>
      <c r="X36" s="4"/>
      <c r="Y36" s="4"/>
      <c r="Z36" s="4"/>
      <c r="AA36" s="4"/>
      <c r="AB36" s="4"/>
      <c r="AC36" s="4"/>
      <c r="AD36" s="4"/>
      <c r="AE36" s="4"/>
      <c r="AF36" s="4"/>
      <c r="AG36" s="4"/>
      <c r="AH36" s="4"/>
      <c r="AI36" s="11"/>
      <c r="AJ36" s="11"/>
    </row>
    <row r="37" spans="1:36" x14ac:dyDescent="0.15">
      <c r="A37" s="10"/>
      <c r="B37" s="4"/>
      <c r="C37" s="4"/>
      <c r="D37" s="4"/>
      <c r="E37" s="4"/>
      <c r="F37" s="4"/>
      <c r="G37" s="4"/>
      <c r="H37" s="4"/>
      <c r="I37" s="4"/>
      <c r="J37" s="4"/>
      <c r="K37" s="4"/>
      <c r="L37" s="10"/>
      <c r="M37" s="4"/>
      <c r="N37" s="4"/>
      <c r="O37" s="4"/>
      <c r="P37" s="4"/>
      <c r="Q37" s="4"/>
      <c r="R37" s="4"/>
      <c r="S37" s="4"/>
      <c r="T37" s="4"/>
      <c r="U37" s="4"/>
      <c r="V37" s="4"/>
      <c r="W37" s="4"/>
      <c r="X37" s="4"/>
      <c r="Y37" s="4"/>
      <c r="Z37" s="4"/>
      <c r="AA37" s="4"/>
      <c r="AB37" s="4"/>
      <c r="AC37" s="4"/>
      <c r="AD37" s="4"/>
      <c r="AE37" s="4"/>
      <c r="AF37" s="4"/>
      <c r="AG37" s="4"/>
      <c r="AH37" s="4"/>
      <c r="AI37" s="11"/>
      <c r="AJ37" s="11"/>
    </row>
    <row r="38" spans="1:36" x14ac:dyDescent="0.15">
      <c r="A38" s="10"/>
      <c r="B38" s="4"/>
      <c r="C38" s="4"/>
      <c r="D38" s="4"/>
      <c r="E38" s="4"/>
      <c r="F38" s="4"/>
      <c r="G38" s="4"/>
      <c r="H38" s="4"/>
      <c r="I38" s="4"/>
      <c r="J38" s="4"/>
      <c r="K38" s="4"/>
      <c r="L38" s="10"/>
      <c r="M38" s="4"/>
      <c r="N38" s="4"/>
      <c r="O38" s="4"/>
      <c r="P38" s="4"/>
      <c r="Q38" s="4"/>
      <c r="R38" s="4"/>
      <c r="S38" s="4"/>
      <c r="T38" s="4"/>
      <c r="U38" s="4"/>
      <c r="V38" s="4"/>
      <c r="W38" s="4"/>
      <c r="X38" s="4"/>
      <c r="Y38" s="4"/>
      <c r="Z38" s="4"/>
      <c r="AA38" s="4"/>
      <c r="AB38" s="4"/>
      <c r="AC38" s="4"/>
      <c r="AD38" s="4"/>
      <c r="AE38" s="4"/>
      <c r="AF38" s="4"/>
      <c r="AG38" s="4"/>
      <c r="AH38" s="4"/>
      <c r="AI38" s="11"/>
      <c r="AJ38" s="11"/>
    </row>
    <row r="39" spans="1:36" x14ac:dyDescent="0.15">
      <c r="A39" s="10"/>
      <c r="B39" s="4"/>
      <c r="C39" s="4"/>
      <c r="D39" s="4"/>
      <c r="E39" s="4"/>
      <c r="F39" s="4"/>
      <c r="G39" s="4"/>
      <c r="H39" s="4"/>
      <c r="I39" s="4"/>
      <c r="J39" s="4"/>
      <c r="K39" s="4"/>
      <c r="L39" s="10"/>
      <c r="M39" s="4"/>
      <c r="N39" s="4"/>
      <c r="O39" s="4"/>
      <c r="P39" s="4"/>
      <c r="Q39" s="4"/>
      <c r="R39" s="4"/>
      <c r="S39" s="4"/>
      <c r="T39" s="4"/>
      <c r="U39" s="4"/>
      <c r="V39" s="4"/>
      <c r="W39" s="4"/>
      <c r="X39" s="4"/>
      <c r="Y39" s="4"/>
      <c r="Z39" s="4"/>
      <c r="AA39" s="4"/>
      <c r="AB39" s="4"/>
      <c r="AC39" s="4"/>
      <c r="AD39" s="4"/>
      <c r="AE39" s="4"/>
      <c r="AF39" s="4"/>
      <c r="AG39" s="4"/>
      <c r="AH39" s="4"/>
      <c r="AI39" s="11"/>
      <c r="AJ39" s="11"/>
    </row>
    <row r="40" spans="1:36" x14ac:dyDescent="0.15">
      <c r="A40" s="10"/>
      <c r="B40" s="4"/>
      <c r="C40" s="4"/>
      <c r="D40" s="4"/>
      <c r="E40" s="4"/>
      <c r="F40" s="4"/>
      <c r="G40" s="4"/>
      <c r="H40" s="4"/>
      <c r="I40" s="4"/>
      <c r="J40" s="4"/>
      <c r="K40" s="4"/>
      <c r="L40" s="10"/>
      <c r="M40" s="4"/>
      <c r="N40" s="4"/>
      <c r="O40" s="4"/>
      <c r="P40" s="4"/>
      <c r="Q40" s="4"/>
      <c r="R40" s="4"/>
      <c r="S40" s="4"/>
      <c r="T40" s="4"/>
      <c r="U40" s="4"/>
      <c r="V40" s="4"/>
      <c r="W40" s="4"/>
      <c r="X40" s="4"/>
      <c r="Y40" s="4"/>
      <c r="Z40" s="4"/>
      <c r="AA40" s="4"/>
      <c r="AB40" s="4"/>
      <c r="AC40" s="4"/>
      <c r="AD40" s="4"/>
      <c r="AE40" s="4"/>
      <c r="AF40" s="4"/>
      <c r="AG40" s="4"/>
      <c r="AH40" s="4"/>
      <c r="AI40" s="11"/>
      <c r="AJ40" s="11"/>
    </row>
    <row r="41" spans="1:36" x14ac:dyDescent="0.15">
      <c r="A41" s="10"/>
      <c r="B41" s="4"/>
      <c r="C41" s="4"/>
      <c r="D41" s="4"/>
      <c r="E41" s="4"/>
      <c r="F41" s="4"/>
      <c r="G41" s="4"/>
      <c r="H41" s="4"/>
      <c r="I41" s="4"/>
      <c r="J41" s="4"/>
      <c r="K41" s="4"/>
      <c r="L41" s="10"/>
      <c r="M41" s="4"/>
      <c r="N41" s="4"/>
      <c r="O41" s="4"/>
      <c r="P41" s="4"/>
      <c r="Q41" s="4"/>
      <c r="R41" s="4"/>
      <c r="S41" s="4"/>
      <c r="T41" s="4"/>
      <c r="U41" s="4"/>
      <c r="V41" s="4"/>
      <c r="W41" s="4"/>
      <c r="X41" s="4"/>
      <c r="Y41" s="4"/>
      <c r="Z41" s="4"/>
      <c r="AA41" s="4"/>
      <c r="AB41" s="4"/>
      <c r="AC41" s="4"/>
      <c r="AD41" s="4"/>
      <c r="AE41" s="4"/>
      <c r="AF41" s="4"/>
      <c r="AG41" s="4"/>
      <c r="AH41" s="4"/>
      <c r="AI41" s="11"/>
      <c r="AJ41" s="11"/>
    </row>
    <row r="42" spans="1:36" x14ac:dyDescent="0.15">
      <c r="A42" s="10"/>
      <c r="B42" s="4"/>
      <c r="C42" s="4"/>
      <c r="D42" s="4"/>
      <c r="E42" s="4"/>
      <c r="F42" s="4"/>
      <c r="G42" s="4"/>
      <c r="H42" s="4"/>
      <c r="I42" s="4"/>
      <c r="J42" s="4"/>
      <c r="K42" s="4"/>
      <c r="L42" s="10"/>
      <c r="M42" s="4"/>
      <c r="N42" s="4"/>
      <c r="O42" s="4"/>
      <c r="P42" s="4"/>
      <c r="Q42" s="4"/>
      <c r="R42" s="4"/>
      <c r="S42" s="4"/>
      <c r="T42" s="4"/>
      <c r="U42" s="4"/>
      <c r="V42" s="4"/>
      <c r="W42" s="4"/>
      <c r="X42" s="4"/>
      <c r="Y42" s="4"/>
      <c r="Z42" s="4"/>
      <c r="AA42" s="4"/>
      <c r="AB42" s="4"/>
      <c r="AC42" s="4"/>
      <c r="AD42" s="4"/>
      <c r="AE42" s="4"/>
      <c r="AF42" s="4"/>
      <c r="AG42" s="4"/>
      <c r="AH42" s="4"/>
      <c r="AI42" s="11"/>
      <c r="AJ42" s="11"/>
    </row>
    <row r="43" spans="1:36" x14ac:dyDescent="0.15">
      <c r="A43" s="10"/>
      <c r="B43" s="4"/>
      <c r="C43" s="4"/>
      <c r="D43" s="4"/>
      <c r="E43" s="4"/>
      <c r="F43" s="4"/>
      <c r="G43" s="4"/>
      <c r="H43" s="4"/>
      <c r="I43" s="4"/>
      <c r="J43" s="4"/>
      <c r="K43" s="4"/>
      <c r="L43" s="10"/>
      <c r="M43" s="4"/>
      <c r="N43" s="4"/>
      <c r="O43" s="4"/>
      <c r="P43" s="4"/>
      <c r="Q43" s="4"/>
      <c r="R43" s="4"/>
      <c r="S43" s="4"/>
      <c r="T43" s="4"/>
      <c r="U43" s="4"/>
      <c r="V43" s="4"/>
      <c r="W43" s="4"/>
      <c r="X43" s="4"/>
      <c r="Y43" s="4"/>
      <c r="Z43" s="4"/>
      <c r="AA43" s="4"/>
      <c r="AB43" s="4"/>
      <c r="AC43" s="4"/>
      <c r="AD43" s="4"/>
      <c r="AE43" s="4"/>
      <c r="AF43" s="4"/>
      <c r="AG43" s="4"/>
      <c r="AH43" s="4"/>
      <c r="AI43" s="11"/>
      <c r="AJ43" s="11"/>
    </row>
    <row r="44" spans="1:36" x14ac:dyDescent="0.15">
      <c r="A44" s="10"/>
      <c r="B44" s="4"/>
      <c r="C44" s="4"/>
      <c r="D44" s="4"/>
      <c r="E44" s="4"/>
      <c r="F44" s="4"/>
      <c r="G44" s="4"/>
      <c r="H44" s="4"/>
      <c r="I44" s="4"/>
      <c r="J44" s="4"/>
      <c r="K44" s="4"/>
      <c r="L44" s="10"/>
      <c r="M44" s="4"/>
      <c r="N44" s="4"/>
      <c r="O44" s="4"/>
      <c r="P44" s="4"/>
      <c r="Q44" s="4"/>
      <c r="R44" s="4"/>
      <c r="S44" s="4"/>
      <c r="T44" s="4"/>
      <c r="U44" s="4"/>
      <c r="V44" s="4"/>
      <c r="W44" s="4"/>
      <c r="X44" s="4"/>
      <c r="Y44" s="4"/>
      <c r="Z44" s="4"/>
      <c r="AA44" s="4"/>
      <c r="AB44" s="4"/>
      <c r="AC44" s="4"/>
      <c r="AD44" s="4"/>
      <c r="AE44" s="4"/>
      <c r="AF44" s="4"/>
      <c r="AG44" s="4"/>
      <c r="AH44" s="4"/>
      <c r="AI44" s="11"/>
      <c r="AJ44" s="11"/>
    </row>
    <row r="45" spans="1:36" x14ac:dyDescent="0.15">
      <c r="A45" s="10"/>
      <c r="B45" s="4"/>
      <c r="C45" s="4"/>
      <c r="D45" s="4"/>
      <c r="E45" s="4"/>
      <c r="F45" s="4"/>
      <c r="G45" s="4"/>
      <c r="H45" s="4"/>
      <c r="I45" s="4"/>
      <c r="J45" s="4"/>
      <c r="K45" s="4"/>
      <c r="L45" s="10"/>
      <c r="M45" s="4"/>
      <c r="N45" s="4"/>
      <c r="O45" s="4"/>
      <c r="P45" s="4"/>
      <c r="Q45" s="4"/>
      <c r="R45" s="4"/>
      <c r="S45" s="4"/>
      <c r="T45" s="4"/>
      <c r="U45" s="4"/>
      <c r="V45" s="4"/>
      <c r="W45" s="4"/>
      <c r="X45" s="4"/>
      <c r="Y45" s="4"/>
      <c r="Z45" s="4"/>
      <c r="AA45" s="4"/>
      <c r="AB45" s="4"/>
      <c r="AC45" s="4"/>
      <c r="AD45" s="4"/>
      <c r="AE45" s="4"/>
      <c r="AF45" s="4"/>
      <c r="AG45" s="4"/>
      <c r="AH45" s="4"/>
      <c r="AI45" s="11"/>
      <c r="AJ45" s="11"/>
    </row>
    <row r="46" spans="1:36" x14ac:dyDescent="0.15">
      <c r="A46" s="10"/>
      <c r="B46" s="4"/>
      <c r="C46" s="4"/>
      <c r="D46" s="4"/>
      <c r="E46" s="4"/>
      <c r="F46" s="4"/>
      <c r="G46" s="4"/>
      <c r="H46" s="4"/>
      <c r="I46" s="4"/>
      <c r="J46" s="4"/>
      <c r="K46" s="4"/>
      <c r="L46" s="10"/>
      <c r="M46" s="4"/>
      <c r="N46" s="4"/>
      <c r="O46" s="4"/>
      <c r="P46" s="4"/>
      <c r="Q46" s="4"/>
      <c r="R46" s="4"/>
      <c r="S46" s="4"/>
      <c r="T46" s="4"/>
      <c r="U46" s="4"/>
      <c r="V46" s="4"/>
      <c r="W46" s="4"/>
      <c r="X46" s="4"/>
      <c r="Y46" s="4"/>
      <c r="Z46" s="4"/>
      <c r="AA46" s="4"/>
      <c r="AB46" s="4"/>
      <c r="AC46" s="4"/>
      <c r="AD46" s="4"/>
      <c r="AE46" s="4"/>
      <c r="AF46" s="4"/>
      <c r="AG46" s="4"/>
      <c r="AH46" s="4"/>
      <c r="AI46" s="11"/>
      <c r="AJ46" s="11"/>
    </row>
    <row r="47" spans="1:36" x14ac:dyDescent="0.15">
      <c r="A47" s="10"/>
      <c r="B47" s="4"/>
      <c r="C47" s="4"/>
      <c r="D47" s="4"/>
      <c r="E47" s="4"/>
      <c r="F47" s="4"/>
      <c r="G47" s="4"/>
      <c r="H47" s="4"/>
      <c r="I47" s="4"/>
      <c r="J47" s="4"/>
      <c r="K47" s="4"/>
      <c r="L47" s="10"/>
      <c r="M47" s="4"/>
      <c r="N47" s="4"/>
      <c r="O47" s="4"/>
      <c r="P47" s="4"/>
      <c r="Q47" s="4"/>
      <c r="R47" s="4"/>
      <c r="S47" s="4"/>
      <c r="T47" s="4"/>
      <c r="U47" s="4"/>
      <c r="V47" s="4"/>
      <c r="W47" s="4"/>
      <c r="X47" s="4"/>
      <c r="Y47" s="4"/>
      <c r="Z47" s="4"/>
      <c r="AA47" s="4"/>
      <c r="AB47" s="4"/>
      <c r="AC47" s="4"/>
      <c r="AD47" s="4"/>
      <c r="AE47" s="4"/>
      <c r="AF47" s="4"/>
      <c r="AG47" s="4"/>
      <c r="AH47" s="4"/>
      <c r="AI47" s="11"/>
      <c r="AJ47" s="11"/>
    </row>
    <row r="48" spans="1:36" x14ac:dyDescent="0.15">
      <c r="A48" s="10"/>
      <c r="B48" s="4"/>
      <c r="C48" s="4"/>
      <c r="D48" s="4"/>
      <c r="E48" s="4"/>
      <c r="F48" s="4"/>
      <c r="G48" s="4"/>
      <c r="H48" s="4"/>
      <c r="I48" s="4"/>
      <c r="J48" s="4"/>
      <c r="K48" s="4"/>
      <c r="L48" s="10"/>
      <c r="M48" s="4"/>
      <c r="N48" s="4"/>
      <c r="O48" s="4"/>
      <c r="P48" s="4"/>
      <c r="Q48" s="4"/>
      <c r="R48" s="4"/>
      <c r="S48" s="4"/>
      <c r="T48" s="4"/>
      <c r="U48" s="4"/>
      <c r="V48" s="4"/>
      <c r="W48" s="4"/>
      <c r="X48" s="4"/>
      <c r="Y48" s="4"/>
      <c r="Z48" s="4"/>
      <c r="AA48" s="4"/>
      <c r="AB48" s="4"/>
      <c r="AC48" s="4"/>
      <c r="AD48" s="4"/>
      <c r="AE48" s="4"/>
      <c r="AF48" s="4"/>
      <c r="AG48" s="4"/>
      <c r="AH48" s="4"/>
      <c r="AI48" s="11"/>
      <c r="AJ48" s="11"/>
    </row>
    <row r="49" spans="1:36" x14ac:dyDescent="0.15">
      <c r="A49" s="10"/>
      <c r="B49" s="4"/>
      <c r="C49" s="4"/>
      <c r="D49" s="4"/>
      <c r="E49" s="4"/>
      <c r="F49" s="4"/>
      <c r="G49" s="4"/>
      <c r="H49" s="4"/>
      <c r="I49" s="4"/>
      <c r="J49" s="4"/>
      <c r="K49" s="4"/>
      <c r="L49" s="10"/>
      <c r="M49" s="4"/>
      <c r="N49" s="4"/>
      <c r="O49" s="4"/>
      <c r="P49" s="4"/>
      <c r="Q49" s="4"/>
      <c r="R49" s="4"/>
      <c r="S49" s="4"/>
      <c r="T49" s="4"/>
      <c r="U49" s="4"/>
      <c r="V49" s="4"/>
      <c r="W49" s="4"/>
      <c r="X49" s="4"/>
      <c r="Y49" s="4"/>
      <c r="Z49" s="4"/>
      <c r="AA49" s="4"/>
      <c r="AB49" s="4"/>
      <c r="AC49" s="4"/>
      <c r="AD49" s="4"/>
      <c r="AE49" s="4"/>
      <c r="AF49" s="4"/>
      <c r="AG49" s="4"/>
      <c r="AH49" s="4"/>
      <c r="AI49" s="11"/>
      <c r="AJ49" s="11"/>
    </row>
    <row r="50" spans="1:36" x14ac:dyDescent="0.15">
      <c r="A50" s="10"/>
      <c r="B50" s="4"/>
      <c r="C50" s="4"/>
      <c r="D50" s="4"/>
      <c r="E50" s="4"/>
      <c r="F50" s="4"/>
      <c r="G50" s="4"/>
      <c r="H50" s="4"/>
      <c r="I50" s="4"/>
      <c r="J50" s="4"/>
      <c r="K50" s="4"/>
      <c r="L50" s="10"/>
      <c r="M50" s="4"/>
      <c r="N50" s="4"/>
      <c r="O50" s="4"/>
      <c r="P50" s="4"/>
      <c r="Q50" s="4"/>
      <c r="R50" s="4"/>
      <c r="S50" s="4"/>
      <c r="T50" s="4"/>
      <c r="U50" s="4"/>
      <c r="V50" s="4"/>
      <c r="W50" s="4"/>
      <c r="X50" s="4"/>
      <c r="Y50" s="4"/>
      <c r="Z50" s="4"/>
      <c r="AA50" s="4"/>
      <c r="AB50" s="4"/>
      <c r="AC50" s="4"/>
      <c r="AD50" s="4"/>
      <c r="AE50" s="4"/>
      <c r="AF50" s="4"/>
      <c r="AG50" s="4"/>
      <c r="AH50" s="4"/>
      <c r="AI50" s="11"/>
      <c r="AJ50" s="11"/>
    </row>
    <row r="51" spans="1:36" x14ac:dyDescent="0.15">
      <c r="A51" s="10"/>
      <c r="B51" s="4"/>
      <c r="C51" s="4"/>
      <c r="D51" s="4"/>
      <c r="E51" s="4"/>
      <c r="F51" s="4"/>
      <c r="G51" s="4"/>
      <c r="H51" s="4"/>
      <c r="I51" s="4"/>
      <c r="J51" s="4"/>
      <c r="K51" s="4"/>
      <c r="L51" s="10"/>
      <c r="M51" s="4"/>
      <c r="N51" s="4"/>
      <c r="O51" s="4"/>
      <c r="P51" s="4"/>
      <c r="Q51" s="4"/>
      <c r="R51" s="4"/>
      <c r="S51" s="4"/>
      <c r="T51" s="4"/>
      <c r="U51" s="4"/>
      <c r="V51" s="4"/>
      <c r="W51" s="4"/>
      <c r="X51" s="4"/>
      <c r="Y51" s="4"/>
      <c r="Z51" s="4"/>
      <c r="AA51" s="4"/>
      <c r="AB51" s="4"/>
      <c r="AC51" s="4"/>
      <c r="AD51" s="4"/>
      <c r="AE51" s="4"/>
      <c r="AF51" s="4"/>
      <c r="AG51" s="4"/>
      <c r="AH51" s="4"/>
      <c r="AI51" s="11"/>
      <c r="AJ51" s="11"/>
    </row>
    <row r="52" spans="1:36" x14ac:dyDescent="0.15">
      <c r="A52" s="10"/>
      <c r="B52" s="4"/>
      <c r="C52" s="4"/>
      <c r="D52" s="4"/>
      <c r="E52" s="4"/>
      <c r="F52" s="4"/>
      <c r="G52" s="4"/>
      <c r="H52" s="4"/>
      <c r="I52" s="4"/>
      <c r="J52" s="4"/>
      <c r="K52" s="4"/>
      <c r="L52" s="10"/>
      <c r="M52" s="4"/>
      <c r="N52" s="4"/>
      <c r="O52" s="4"/>
      <c r="P52" s="4"/>
      <c r="Q52" s="4"/>
      <c r="R52" s="4"/>
      <c r="S52" s="4"/>
      <c r="T52" s="4"/>
      <c r="U52" s="4"/>
      <c r="V52" s="4"/>
      <c r="W52" s="4"/>
      <c r="X52" s="4"/>
      <c r="Y52" s="4"/>
      <c r="Z52" s="4"/>
      <c r="AA52" s="4"/>
      <c r="AB52" s="4"/>
      <c r="AC52" s="4"/>
      <c r="AD52" s="4"/>
      <c r="AE52" s="4"/>
      <c r="AF52" s="4"/>
      <c r="AG52" s="4"/>
      <c r="AH52" s="4"/>
      <c r="AI52" s="11"/>
      <c r="AJ52" s="11"/>
    </row>
    <row r="53" spans="1:36" x14ac:dyDescent="0.15">
      <c r="A53" s="10"/>
      <c r="B53" s="4"/>
      <c r="C53" s="4"/>
      <c r="D53" s="4"/>
      <c r="E53" s="4"/>
      <c r="F53" s="4"/>
      <c r="G53" s="4"/>
      <c r="H53" s="4"/>
      <c r="I53" s="4"/>
      <c r="J53" s="4"/>
      <c r="K53" s="4"/>
      <c r="L53" s="10"/>
      <c r="M53" s="4"/>
      <c r="N53" s="4"/>
      <c r="O53" s="4"/>
      <c r="P53" s="4"/>
      <c r="Q53" s="4"/>
      <c r="R53" s="4"/>
      <c r="S53" s="4"/>
      <c r="T53" s="4"/>
      <c r="U53" s="4"/>
      <c r="V53" s="4"/>
      <c r="W53" s="4"/>
      <c r="X53" s="4"/>
      <c r="Y53" s="4"/>
      <c r="Z53" s="4"/>
      <c r="AA53" s="4"/>
      <c r="AB53" s="4"/>
      <c r="AC53" s="4"/>
      <c r="AD53" s="4"/>
      <c r="AE53" s="4"/>
      <c r="AF53" s="4"/>
      <c r="AG53" s="4"/>
      <c r="AH53" s="4"/>
      <c r="AI53" s="11"/>
      <c r="AJ53" s="11"/>
    </row>
    <row r="54" spans="1:36" x14ac:dyDescent="0.15">
      <c r="A54" s="10"/>
      <c r="B54" s="4"/>
      <c r="C54" s="4"/>
      <c r="D54" s="4"/>
      <c r="E54" s="4"/>
      <c r="F54" s="4"/>
      <c r="G54" s="4"/>
      <c r="H54" s="4"/>
      <c r="I54" s="4"/>
      <c r="J54" s="4"/>
      <c r="K54" s="4"/>
      <c r="L54" s="10"/>
      <c r="M54" s="4"/>
      <c r="N54" s="4"/>
      <c r="O54" s="4"/>
      <c r="P54" s="4"/>
      <c r="Q54" s="4"/>
      <c r="R54" s="4"/>
      <c r="S54" s="4"/>
      <c r="T54" s="4"/>
      <c r="U54" s="4"/>
      <c r="V54" s="4"/>
      <c r="W54" s="4"/>
      <c r="X54" s="4"/>
      <c r="Y54" s="4"/>
      <c r="Z54" s="4"/>
      <c r="AA54" s="4"/>
      <c r="AB54" s="4"/>
      <c r="AC54" s="4"/>
      <c r="AD54" s="4"/>
      <c r="AE54" s="4"/>
      <c r="AF54" s="4"/>
      <c r="AG54" s="4"/>
      <c r="AH54" s="4"/>
      <c r="AI54" s="11"/>
      <c r="AJ54" s="11"/>
    </row>
    <row r="55" spans="1:36" x14ac:dyDescent="0.15">
      <c r="A55" s="10"/>
      <c r="B55" s="4"/>
      <c r="C55" s="4"/>
      <c r="D55" s="4"/>
      <c r="E55" s="4"/>
      <c r="F55" s="4"/>
      <c r="G55" s="4"/>
      <c r="H55" s="4"/>
      <c r="I55" s="4"/>
      <c r="J55" s="4"/>
      <c r="K55" s="4"/>
      <c r="L55" s="10"/>
      <c r="M55" s="4"/>
      <c r="N55" s="4"/>
      <c r="O55" s="4"/>
      <c r="P55" s="4"/>
      <c r="Q55" s="4"/>
      <c r="R55" s="4"/>
      <c r="S55" s="4"/>
      <c r="T55" s="4"/>
      <c r="U55" s="4"/>
      <c r="V55" s="4"/>
      <c r="W55" s="4"/>
      <c r="X55" s="4"/>
      <c r="Y55" s="4"/>
      <c r="Z55" s="4"/>
      <c r="AA55" s="4"/>
      <c r="AB55" s="4"/>
      <c r="AC55" s="4"/>
      <c r="AD55" s="4"/>
      <c r="AE55" s="4"/>
      <c r="AF55" s="4"/>
      <c r="AG55" s="4"/>
      <c r="AH55" s="4"/>
      <c r="AI55" s="11"/>
      <c r="AJ55" s="11"/>
    </row>
    <row r="56" spans="1:36" x14ac:dyDescent="0.15">
      <c r="A56" s="10"/>
      <c r="B56" s="4"/>
      <c r="C56" s="4"/>
      <c r="D56" s="4"/>
      <c r="E56" s="4"/>
      <c r="F56" s="4"/>
      <c r="G56" s="4"/>
      <c r="H56" s="4"/>
      <c r="I56" s="4"/>
      <c r="J56" s="4"/>
      <c r="K56" s="4"/>
      <c r="L56" s="10"/>
      <c r="M56" s="4"/>
      <c r="N56" s="4"/>
      <c r="O56" s="4"/>
      <c r="P56" s="4"/>
      <c r="Q56" s="4"/>
      <c r="R56" s="4"/>
      <c r="S56" s="4"/>
      <c r="T56" s="4"/>
      <c r="U56" s="4"/>
      <c r="V56" s="4"/>
      <c r="W56" s="4"/>
      <c r="X56" s="4"/>
      <c r="Y56" s="4"/>
      <c r="Z56" s="4"/>
      <c r="AA56" s="4"/>
      <c r="AB56" s="4"/>
      <c r="AC56" s="4"/>
      <c r="AD56" s="4"/>
      <c r="AE56" s="4"/>
      <c r="AF56" s="4"/>
      <c r="AG56" s="4"/>
      <c r="AH56" s="4"/>
      <c r="AI56" s="11"/>
      <c r="AJ56" s="11"/>
    </row>
    <row r="57" spans="1:36" x14ac:dyDescent="0.15">
      <c r="A57" s="10"/>
      <c r="B57" s="4"/>
      <c r="C57" s="4"/>
      <c r="D57" s="4"/>
      <c r="E57" s="4"/>
      <c r="F57" s="4"/>
      <c r="G57" s="4"/>
      <c r="H57" s="4"/>
      <c r="I57" s="4"/>
      <c r="J57" s="4"/>
      <c r="K57" s="4"/>
      <c r="L57" s="10"/>
      <c r="M57" s="4"/>
      <c r="N57" s="4"/>
      <c r="O57" s="4"/>
      <c r="P57" s="4"/>
      <c r="Q57" s="4"/>
      <c r="R57" s="4"/>
      <c r="S57" s="4"/>
      <c r="T57" s="4"/>
      <c r="U57" s="4"/>
      <c r="V57" s="4"/>
      <c r="W57" s="4"/>
      <c r="X57" s="4"/>
      <c r="Y57" s="4"/>
      <c r="Z57" s="4"/>
      <c r="AA57" s="4"/>
      <c r="AB57" s="4"/>
      <c r="AC57" s="4"/>
      <c r="AD57" s="4"/>
      <c r="AE57" s="4"/>
      <c r="AF57" s="4"/>
      <c r="AG57" s="4"/>
      <c r="AH57" s="4"/>
      <c r="AI57" s="11"/>
      <c r="AJ57" s="11"/>
    </row>
    <row r="58" spans="1:36" x14ac:dyDescent="0.15">
      <c r="A58" s="10"/>
      <c r="B58" s="4"/>
      <c r="C58" s="4"/>
      <c r="D58" s="4"/>
      <c r="E58" s="4"/>
      <c r="F58" s="4"/>
      <c r="G58" s="4"/>
      <c r="H58" s="4"/>
      <c r="I58" s="4"/>
      <c r="J58" s="4"/>
      <c r="K58" s="4"/>
      <c r="L58" s="10"/>
      <c r="M58" s="4"/>
      <c r="N58" s="4"/>
      <c r="O58" s="4"/>
      <c r="P58" s="4"/>
      <c r="Q58" s="4"/>
      <c r="R58" s="4"/>
      <c r="S58" s="4"/>
      <c r="T58" s="4"/>
      <c r="U58" s="4"/>
      <c r="V58" s="4"/>
      <c r="W58" s="4"/>
      <c r="X58" s="4"/>
      <c r="Y58" s="4"/>
      <c r="Z58" s="4"/>
      <c r="AA58" s="4"/>
      <c r="AB58" s="4"/>
      <c r="AC58" s="4"/>
      <c r="AD58" s="4"/>
      <c r="AE58" s="4"/>
      <c r="AF58" s="4"/>
      <c r="AG58" s="4"/>
      <c r="AH58" s="4"/>
      <c r="AI58" s="11"/>
      <c r="AJ58" s="11"/>
    </row>
    <row r="59" spans="1:36" x14ac:dyDescent="0.15">
      <c r="A59" s="10"/>
      <c r="B59" s="4"/>
      <c r="C59" s="4"/>
      <c r="D59" s="4"/>
      <c r="E59" s="4"/>
      <c r="F59" s="4"/>
      <c r="G59" s="4"/>
      <c r="H59" s="4"/>
      <c r="I59" s="4"/>
      <c r="J59" s="4"/>
      <c r="K59" s="4"/>
      <c r="L59" s="10"/>
      <c r="M59" s="4"/>
      <c r="N59" s="4"/>
      <c r="O59" s="4"/>
      <c r="P59" s="4"/>
      <c r="Q59" s="4"/>
      <c r="R59" s="4"/>
      <c r="S59" s="4"/>
      <c r="T59" s="4"/>
      <c r="U59" s="4"/>
      <c r="V59" s="4"/>
      <c r="W59" s="4"/>
      <c r="X59" s="4"/>
      <c r="Y59" s="4"/>
      <c r="Z59" s="4"/>
      <c r="AA59" s="4"/>
      <c r="AB59" s="4"/>
      <c r="AC59" s="4"/>
      <c r="AD59" s="4"/>
      <c r="AE59" s="4"/>
      <c r="AF59" s="4"/>
      <c r="AG59" s="4"/>
      <c r="AH59" s="4"/>
      <c r="AI59" s="11"/>
      <c r="AJ59" s="11"/>
    </row>
    <row r="60" spans="1:36" x14ac:dyDescent="0.15">
      <c r="A60" s="10"/>
      <c r="B60" s="4"/>
      <c r="C60" s="4"/>
      <c r="D60" s="4"/>
      <c r="E60" s="4"/>
      <c r="F60" s="4"/>
      <c r="G60" s="4"/>
      <c r="H60" s="4"/>
      <c r="I60" s="4"/>
      <c r="J60" s="4"/>
      <c r="K60" s="4"/>
      <c r="L60" s="10"/>
      <c r="M60" s="4"/>
      <c r="N60" s="4"/>
      <c r="O60" s="4"/>
      <c r="P60" s="4"/>
      <c r="Q60" s="4"/>
      <c r="R60" s="4"/>
      <c r="S60" s="4"/>
      <c r="T60" s="4"/>
      <c r="U60" s="4"/>
      <c r="V60" s="4"/>
      <c r="W60" s="4"/>
      <c r="X60" s="4"/>
      <c r="Y60" s="4"/>
      <c r="Z60" s="4"/>
      <c r="AA60" s="4"/>
      <c r="AB60" s="4"/>
      <c r="AC60" s="4"/>
      <c r="AD60" s="4"/>
      <c r="AE60" s="4"/>
      <c r="AF60" s="4"/>
      <c r="AG60" s="4"/>
      <c r="AH60" s="4"/>
      <c r="AI60" s="11"/>
      <c r="AJ60" s="11"/>
    </row>
    <row r="61" spans="1:36" x14ac:dyDescent="0.15">
      <c r="A61" s="10"/>
      <c r="B61" s="4"/>
      <c r="C61" s="4"/>
      <c r="D61" s="4"/>
      <c r="E61" s="4"/>
      <c r="F61" s="4"/>
      <c r="G61" s="4"/>
      <c r="H61" s="4"/>
      <c r="I61" s="4"/>
      <c r="J61" s="4"/>
      <c r="K61" s="4"/>
      <c r="L61" s="10"/>
      <c r="M61" s="4"/>
      <c r="N61" s="4"/>
      <c r="O61" s="4"/>
      <c r="P61" s="4"/>
      <c r="Q61" s="4"/>
      <c r="R61" s="4"/>
      <c r="S61" s="4"/>
      <c r="T61" s="4"/>
      <c r="U61" s="4"/>
      <c r="V61" s="4"/>
      <c r="W61" s="4"/>
      <c r="X61" s="4"/>
      <c r="Y61" s="4"/>
      <c r="Z61" s="4"/>
      <c r="AA61" s="4"/>
      <c r="AB61" s="4"/>
      <c r="AC61" s="4"/>
      <c r="AD61" s="4"/>
      <c r="AE61" s="4"/>
      <c r="AF61" s="4"/>
      <c r="AG61" s="4"/>
      <c r="AH61" s="4"/>
      <c r="AI61" s="11"/>
      <c r="AJ61" s="11"/>
    </row>
    <row r="62" spans="1:36" ht="14" thickBot="1" x14ac:dyDescent="0.2">
      <c r="A62" s="10"/>
      <c r="B62" s="4"/>
      <c r="C62" s="4"/>
      <c r="D62" s="4"/>
      <c r="E62" s="4"/>
      <c r="F62" s="4"/>
      <c r="G62" s="4"/>
      <c r="H62" s="4"/>
      <c r="I62" s="4"/>
      <c r="J62" s="4"/>
      <c r="K62" s="4"/>
      <c r="L62" s="12"/>
      <c r="M62" s="13"/>
      <c r="N62" s="13"/>
      <c r="O62" s="13"/>
      <c r="P62" s="13"/>
      <c r="Q62" s="13"/>
      <c r="R62" s="13"/>
      <c r="S62" s="13"/>
      <c r="T62" s="13"/>
      <c r="U62" s="13"/>
      <c r="V62" s="13"/>
      <c r="W62" s="13"/>
      <c r="X62" s="13"/>
      <c r="Y62" s="13"/>
      <c r="Z62" s="13"/>
      <c r="AA62" s="13"/>
      <c r="AB62" s="13"/>
      <c r="AC62" s="13"/>
      <c r="AD62" s="13"/>
      <c r="AE62" s="13"/>
      <c r="AF62" s="13"/>
      <c r="AG62" s="13"/>
      <c r="AH62" s="13"/>
      <c r="AI62" s="14"/>
      <c r="AJ62" s="11"/>
    </row>
    <row r="63" spans="1:36" ht="15" thickTop="1" thickBot="1" x14ac:dyDescent="0.2">
      <c r="A63" s="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4"/>
    </row>
    <row r="64" spans="1:36" ht="14" thickTop="1" x14ac:dyDescent="0.15"/>
  </sheetData>
  <mergeCells count="2">
    <mergeCell ref="B11:D11"/>
    <mergeCell ref="E27:AI27"/>
  </mergeCells>
  <pageMargins left="0.36" right="0.2" top="0.23" bottom="0.2" header="0.2" footer="0.2"/>
  <pageSetup paperSize="9" scale="51" orientation="landscape" verticalDpi="0" r:id="rId1"/>
  <headerFooter alignWithMargins="0"/>
  <drawing r:id="rId2"/>
  <legacyDrawing r:id="rId3"/>
  <oleObjects>
    <mc:AlternateContent xmlns:mc="http://schemas.openxmlformats.org/markup-compatibility/2006">
      <mc:Choice Requires="x14">
        <oleObject progId="Visio.Drawing.11" shapeId="31745" r:id="rId4">
          <objectPr defaultSize="0" r:id="rId5">
            <anchor moveWithCells="1">
              <from>
                <xdr:col>1</xdr:col>
                <xdr:colOff>101600</xdr:colOff>
                <xdr:row>0</xdr:row>
                <xdr:rowOff>114300</xdr:rowOff>
              </from>
              <to>
                <xdr:col>2</xdr:col>
                <xdr:colOff>711200</xdr:colOff>
                <xdr:row>3</xdr:row>
                <xdr:rowOff>0</xdr:rowOff>
              </to>
            </anchor>
          </objectPr>
        </oleObject>
      </mc:Choice>
      <mc:Fallback>
        <oleObject progId="Visio.Drawing.11" shapeId="31745" r:id="rId4"/>
      </mc:Fallback>
    </mc:AlternateContent>
    <mc:AlternateContent xmlns:mc="http://schemas.openxmlformats.org/markup-compatibility/2006">
      <mc:Choice Requires="x14">
        <oleObject progId="Visio.Drawing.11" shapeId="31746" r:id="rId6">
          <objectPr defaultSize="0" autoPict="0" r:id="rId5">
            <anchor moveWithCells="1">
              <from>
                <xdr:col>1</xdr:col>
                <xdr:colOff>101600</xdr:colOff>
                <xdr:row>0</xdr:row>
                <xdr:rowOff>101600</xdr:rowOff>
              </from>
              <to>
                <xdr:col>6</xdr:col>
                <xdr:colOff>0</xdr:colOff>
                <xdr:row>4</xdr:row>
                <xdr:rowOff>127000</xdr:rowOff>
              </to>
            </anchor>
          </objectPr>
        </oleObject>
      </mc:Choice>
      <mc:Fallback>
        <oleObject progId="Visio.Drawing.11" shapeId="3174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Temperature (Complex Curve)</vt:lpstr>
      <vt:lpstr>Pressure (Linear)</vt:lpstr>
    </vt:vector>
  </TitlesOfParts>
  <Company>Cosworth Racing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Way</dc:creator>
  <cp:lastModifiedBy>Microsoft Office User</cp:lastModifiedBy>
  <cp:lastPrinted>2012-01-16T16:46:52Z</cp:lastPrinted>
  <dcterms:created xsi:type="dcterms:W3CDTF">2011-03-25T19:31:57Z</dcterms:created>
  <dcterms:modified xsi:type="dcterms:W3CDTF">2023-01-13T21:14:09Z</dcterms:modified>
</cp:coreProperties>
</file>